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68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P80" i="1" l="1"/>
  <c r="L80" i="1"/>
  <c r="G80" i="1"/>
  <c r="AM80" i="1" s="1"/>
  <c r="AP79" i="1"/>
  <c r="L79" i="1"/>
  <c r="P79" i="1" s="1"/>
  <c r="AN79" i="1" s="1"/>
  <c r="G79" i="1"/>
  <c r="AP78" i="1"/>
  <c r="AM78" i="1"/>
  <c r="L78" i="1"/>
  <c r="G78" i="1"/>
  <c r="P78" i="1" s="1"/>
  <c r="AN78" i="1" s="1"/>
  <c r="AP77" i="1"/>
  <c r="L77" i="1"/>
  <c r="P77" i="1" s="1"/>
  <c r="AN77" i="1" s="1"/>
  <c r="G77" i="1"/>
  <c r="AP76" i="1"/>
  <c r="AM76" i="1"/>
  <c r="L76" i="1"/>
  <c r="G76" i="1"/>
  <c r="P76" i="1" s="1"/>
  <c r="AN76" i="1" s="1"/>
  <c r="AP75" i="1"/>
  <c r="AP74" i="1" s="1"/>
  <c r="AP73" i="1" s="1"/>
  <c r="L75" i="1"/>
  <c r="P75" i="1" s="1"/>
  <c r="G75" i="1"/>
  <c r="BA74" i="1"/>
  <c r="AZ74" i="1"/>
  <c r="AZ73" i="1" s="1"/>
  <c r="AY74" i="1"/>
  <c r="AY73" i="1" s="1"/>
  <c r="AX74" i="1"/>
  <c r="AW74" i="1"/>
  <c r="AV74" i="1"/>
  <c r="AV73" i="1" s="1"/>
  <c r="AU74" i="1"/>
  <c r="AU73" i="1" s="1"/>
  <c r="AT74" i="1"/>
  <c r="AS74" i="1"/>
  <c r="AR74" i="1"/>
  <c r="AR73" i="1" s="1"/>
  <c r="AQ74" i="1"/>
  <c r="AQ73" i="1" s="1"/>
  <c r="AL74" i="1"/>
  <c r="AL73" i="1" s="1"/>
  <c r="AK74" i="1"/>
  <c r="AJ74" i="1"/>
  <c r="AI74" i="1"/>
  <c r="AI73" i="1" s="1"/>
  <c r="AH74" i="1"/>
  <c r="AH73" i="1" s="1"/>
  <c r="AG74" i="1"/>
  <c r="AF74" i="1"/>
  <c r="AE74" i="1"/>
  <c r="AE73" i="1" s="1"/>
  <c r="AD74" i="1"/>
  <c r="AD73" i="1" s="1"/>
  <c r="AC74" i="1"/>
  <c r="AB74" i="1"/>
  <c r="AA74" i="1"/>
  <c r="AA73" i="1" s="1"/>
  <c r="Z74" i="1"/>
  <c r="Z73" i="1" s="1"/>
  <c r="Y74" i="1"/>
  <c r="X74" i="1"/>
  <c r="W74" i="1"/>
  <c r="W73" i="1" s="1"/>
  <c r="V74" i="1"/>
  <c r="V73" i="1" s="1"/>
  <c r="U74" i="1"/>
  <c r="T74" i="1"/>
  <c r="S74" i="1"/>
  <c r="S73" i="1" s="1"/>
  <c r="R74" i="1"/>
  <c r="R73" i="1" s="1"/>
  <c r="Q74" i="1"/>
  <c r="O74" i="1"/>
  <c r="O73" i="1" s="1"/>
  <c r="N74" i="1"/>
  <c r="N73" i="1" s="1"/>
  <c r="M74" i="1"/>
  <c r="K74" i="1"/>
  <c r="K73" i="1" s="1"/>
  <c r="J74" i="1"/>
  <c r="J73" i="1" s="1"/>
  <c r="I74" i="1"/>
  <c r="H74" i="1"/>
  <c r="G74" i="1"/>
  <c r="G73" i="1" s="1"/>
  <c r="F74" i="1"/>
  <c r="F73" i="1" s="1"/>
  <c r="E74" i="1"/>
  <c r="D74" i="1"/>
  <c r="C74" i="1"/>
  <c r="C73" i="1" s="1"/>
  <c r="BA73" i="1"/>
  <c r="AX73" i="1"/>
  <c r="AW73" i="1"/>
  <c r="AT73" i="1"/>
  <c r="AS73" i="1"/>
  <c r="AK73" i="1"/>
  <c r="AJ73" i="1"/>
  <c r="AG73" i="1"/>
  <c r="AF73" i="1"/>
  <c r="AC73" i="1"/>
  <c r="AB73" i="1"/>
  <c r="Y73" i="1"/>
  <c r="X73" i="1"/>
  <c r="U73" i="1"/>
  <c r="T73" i="1"/>
  <c r="Q73" i="1"/>
  <c r="M73" i="1"/>
  <c r="I73" i="1"/>
  <c r="H73" i="1"/>
  <c r="E73" i="1"/>
  <c r="D73" i="1"/>
  <c r="AP72" i="1"/>
  <c r="AM72" i="1"/>
  <c r="L72" i="1"/>
  <c r="G72" i="1"/>
  <c r="P72" i="1" s="1"/>
  <c r="AN72" i="1" s="1"/>
  <c r="AP71" i="1"/>
  <c r="AP70" i="1" s="1"/>
  <c r="L71" i="1"/>
  <c r="P71" i="1" s="1"/>
  <c r="G71" i="1"/>
  <c r="AM71" i="1" s="1"/>
  <c r="AM70" i="1" s="1"/>
  <c r="BA70" i="1"/>
  <c r="AZ70" i="1"/>
  <c r="AY70" i="1"/>
  <c r="AX70" i="1"/>
  <c r="AW70" i="1"/>
  <c r="AV70" i="1"/>
  <c r="AU70" i="1"/>
  <c r="AT70" i="1"/>
  <c r="AS70" i="1"/>
  <c r="AR70" i="1"/>
  <c r="AQ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M70" i="1"/>
  <c r="K70" i="1"/>
  <c r="J70" i="1"/>
  <c r="I70" i="1"/>
  <c r="H70" i="1"/>
  <c r="G70" i="1"/>
  <c r="F70" i="1"/>
  <c r="E70" i="1"/>
  <c r="D70" i="1"/>
  <c r="C70" i="1"/>
  <c r="AP69" i="1"/>
  <c r="L69" i="1"/>
  <c r="P69" i="1" s="1"/>
  <c r="AN69" i="1" s="1"/>
  <c r="G69" i="1"/>
  <c r="AM69" i="1" s="1"/>
  <c r="AP68" i="1"/>
  <c r="AM68" i="1"/>
  <c r="L68" i="1"/>
  <c r="G68" i="1"/>
  <c r="P68" i="1" s="1"/>
  <c r="AN68" i="1" s="1"/>
  <c r="AP67" i="1"/>
  <c r="L67" i="1"/>
  <c r="P67" i="1" s="1"/>
  <c r="AN67" i="1" s="1"/>
  <c r="G67" i="1"/>
  <c r="AM67" i="1" s="1"/>
  <c r="AP66" i="1"/>
  <c r="AM66" i="1"/>
  <c r="L66" i="1"/>
  <c r="G66" i="1"/>
  <c r="P66" i="1" s="1"/>
  <c r="AN66" i="1" s="1"/>
  <c r="L65" i="1"/>
  <c r="L64" i="1" s="1"/>
  <c r="G65" i="1"/>
  <c r="AM65" i="1" s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M64" i="1"/>
  <c r="K64" i="1"/>
  <c r="J64" i="1"/>
  <c r="I64" i="1"/>
  <c r="H64" i="1"/>
  <c r="F64" i="1"/>
  <c r="E64" i="1"/>
  <c r="D64" i="1"/>
  <c r="C64" i="1"/>
  <c r="AP63" i="1"/>
  <c r="L63" i="1"/>
  <c r="G63" i="1"/>
  <c r="AM63" i="1" s="1"/>
  <c r="AP62" i="1"/>
  <c r="AM62" i="1"/>
  <c r="P62" i="1"/>
  <c r="AN62" i="1" s="1"/>
  <c r="L62" i="1"/>
  <c r="G62" i="1"/>
  <c r="AP61" i="1"/>
  <c r="L61" i="1"/>
  <c r="G61" i="1"/>
  <c r="AM61" i="1" s="1"/>
  <c r="AP60" i="1"/>
  <c r="AM60" i="1"/>
  <c r="P60" i="1"/>
  <c r="AN60" i="1" s="1"/>
  <c r="L60" i="1"/>
  <c r="G60" i="1"/>
  <c r="AP59" i="1"/>
  <c r="L59" i="1"/>
  <c r="G59" i="1"/>
  <c r="AM59" i="1" s="1"/>
  <c r="AP58" i="1"/>
  <c r="AM58" i="1"/>
  <c r="P58" i="1"/>
  <c r="AN58" i="1" s="1"/>
  <c r="L58" i="1"/>
  <c r="G58" i="1"/>
  <c r="AP57" i="1"/>
  <c r="L57" i="1"/>
  <c r="G57" i="1"/>
  <c r="AM57" i="1" s="1"/>
  <c r="AP56" i="1"/>
  <c r="AM56" i="1"/>
  <c r="P56" i="1"/>
  <c r="AN56" i="1" s="1"/>
  <c r="L56" i="1"/>
  <c r="G56" i="1"/>
  <c r="AP55" i="1"/>
  <c r="L55" i="1"/>
  <c r="G55" i="1"/>
  <c r="AM55" i="1" s="1"/>
  <c r="AP54" i="1"/>
  <c r="AM54" i="1"/>
  <c r="P54" i="1"/>
  <c r="AN54" i="1" s="1"/>
  <c r="L54" i="1"/>
  <c r="G54" i="1"/>
  <c r="AP53" i="1"/>
  <c r="L53" i="1"/>
  <c r="G53" i="1"/>
  <c r="AM53" i="1" s="1"/>
  <c r="AP52" i="1"/>
  <c r="AM52" i="1"/>
  <c r="P52" i="1"/>
  <c r="AN52" i="1" s="1"/>
  <c r="L52" i="1"/>
  <c r="G52" i="1"/>
  <c r="AP51" i="1"/>
  <c r="L51" i="1"/>
  <c r="L50" i="1" s="1"/>
  <c r="G51" i="1"/>
  <c r="AM51" i="1" s="1"/>
  <c r="AM50" i="1" s="1"/>
  <c r="BA50" i="1"/>
  <c r="AZ50" i="1"/>
  <c r="AY50" i="1"/>
  <c r="AY49" i="1" s="1"/>
  <c r="AX50" i="1"/>
  <c r="AX49" i="1" s="1"/>
  <c r="AW50" i="1"/>
  <c r="AV50" i="1"/>
  <c r="AU50" i="1"/>
  <c r="AU49" i="1" s="1"/>
  <c r="AT50" i="1"/>
  <c r="AT49" i="1" s="1"/>
  <c r="AS50" i="1"/>
  <c r="AR50" i="1"/>
  <c r="AQ50" i="1"/>
  <c r="AQ49" i="1" s="1"/>
  <c r="AP50" i="1"/>
  <c r="AP49" i="1" s="1"/>
  <c r="AL50" i="1"/>
  <c r="AL49" i="1" s="1"/>
  <c r="AK50" i="1"/>
  <c r="AK49" i="1" s="1"/>
  <c r="AJ50" i="1"/>
  <c r="AI50" i="1"/>
  <c r="AH50" i="1"/>
  <c r="AH49" i="1" s="1"/>
  <c r="AG50" i="1"/>
  <c r="AG49" i="1" s="1"/>
  <c r="AF50" i="1"/>
  <c r="AE50" i="1"/>
  <c r="AD50" i="1"/>
  <c r="AD49" i="1" s="1"/>
  <c r="AC50" i="1"/>
  <c r="AC49" i="1" s="1"/>
  <c r="AB50" i="1"/>
  <c r="AA50" i="1"/>
  <c r="Z50" i="1"/>
  <c r="Z49" i="1" s="1"/>
  <c r="Y50" i="1"/>
  <c r="Y49" i="1" s="1"/>
  <c r="X50" i="1"/>
  <c r="W50" i="1"/>
  <c r="V50" i="1"/>
  <c r="V49" i="1" s="1"/>
  <c r="U50" i="1"/>
  <c r="U49" i="1" s="1"/>
  <c r="T50" i="1"/>
  <c r="S50" i="1"/>
  <c r="R50" i="1"/>
  <c r="R49" i="1" s="1"/>
  <c r="Q50" i="1"/>
  <c r="Q49" i="1" s="1"/>
  <c r="O50" i="1"/>
  <c r="N50" i="1"/>
  <c r="N49" i="1" s="1"/>
  <c r="M50" i="1"/>
  <c r="M49" i="1" s="1"/>
  <c r="K50" i="1"/>
  <c r="J50" i="1"/>
  <c r="J49" i="1" s="1"/>
  <c r="I50" i="1"/>
  <c r="I49" i="1" s="1"/>
  <c r="H50" i="1"/>
  <c r="F50" i="1"/>
  <c r="F49" i="1" s="1"/>
  <c r="E50" i="1"/>
  <c r="E49" i="1" s="1"/>
  <c r="D50" i="1"/>
  <c r="C50" i="1"/>
  <c r="BA49" i="1"/>
  <c r="AZ49" i="1"/>
  <c r="AW49" i="1"/>
  <c r="AV49" i="1"/>
  <c r="AS49" i="1"/>
  <c r="AR49" i="1"/>
  <c r="AJ49" i="1"/>
  <c r="AI49" i="1"/>
  <c r="AF49" i="1"/>
  <c r="AE49" i="1"/>
  <c r="AB49" i="1"/>
  <c r="AA49" i="1"/>
  <c r="X49" i="1"/>
  <c r="W49" i="1"/>
  <c r="T49" i="1"/>
  <c r="S49" i="1"/>
  <c r="O49" i="1"/>
  <c r="L49" i="1"/>
  <c r="K49" i="1"/>
  <c r="H49" i="1"/>
  <c r="D49" i="1"/>
  <c r="C49" i="1"/>
  <c r="AP48" i="1"/>
  <c r="AM48" i="1"/>
  <c r="P48" i="1"/>
  <c r="AN48" i="1" s="1"/>
  <c r="L48" i="1"/>
  <c r="G48" i="1"/>
  <c r="AP47" i="1"/>
  <c r="L47" i="1"/>
  <c r="G47" i="1"/>
  <c r="AP46" i="1"/>
  <c r="AM46" i="1"/>
  <c r="P46" i="1"/>
  <c r="AN46" i="1" s="1"/>
  <c r="L46" i="1"/>
  <c r="G46" i="1"/>
  <c r="AP45" i="1"/>
  <c r="L45" i="1"/>
  <c r="G45" i="1"/>
  <c r="AP44" i="1"/>
  <c r="AM44" i="1"/>
  <c r="P44" i="1"/>
  <c r="AN44" i="1" s="1"/>
  <c r="L44" i="1"/>
  <c r="G44" i="1"/>
  <c r="AP43" i="1"/>
  <c r="L43" i="1"/>
  <c r="G43" i="1"/>
  <c r="AP42" i="1"/>
  <c r="AM42" i="1"/>
  <c r="P42" i="1"/>
  <c r="L42" i="1"/>
  <c r="G42" i="1"/>
  <c r="C42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M41" i="1"/>
  <c r="L41" i="1"/>
  <c r="K41" i="1"/>
  <c r="J41" i="1"/>
  <c r="I41" i="1"/>
  <c r="H41" i="1"/>
  <c r="F41" i="1"/>
  <c r="E41" i="1"/>
  <c r="D41" i="1"/>
  <c r="AP40" i="1"/>
  <c r="L40" i="1"/>
  <c r="G40" i="1"/>
  <c r="P40" i="1" s="1"/>
  <c r="AN40" i="1" s="1"/>
  <c r="AP39" i="1"/>
  <c r="AP38" i="1" s="1"/>
  <c r="P39" i="1"/>
  <c r="L39" i="1"/>
  <c r="L38" i="1" s="1"/>
  <c r="G39" i="1"/>
  <c r="AM39" i="1" s="1"/>
  <c r="BA38" i="1"/>
  <c r="AZ38" i="1"/>
  <c r="AY38" i="1"/>
  <c r="AX38" i="1"/>
  <c r="AW38" i="1"/>
  <c r="AV38" i="1"/>
  <c r="AU38" i="1"/>
  <c r="AT38" i="1"/>
  <c r="AS38" i="1"/>
  <c r="AR38" i="1"/>
  <c r="AQ38" i="1"/>
  <c r="AL38" i="1"/>
  <c r="AK38" i="1"/>
  <c r="AJ38" i="1"/>
  <c r="AI38" i="1"/>
  <c r="AI26" i="1" s="1"/>
  <c r="AH38" i="1"/>
  <c r="AG38" i="1"/>
  <c r="AF38" i="1"/>
  <c r="AE38" i="1"/>
  <c r="AE26" i="1" s="1"/>
  <c r="AD38" i="1"/>
  <c r="AC38" i="1"/>
  <c r="AB38" i="1"/>
  <c r="AA38" i="1"/>
  <c r="AA26" i="1" s="1"/>
  <c r="Z38" i="1"/>
  <c r="Y38" i="1"/>
  <c r="X38" i="1"/>
  <c r="W38" i="1"/>
  <c r="W26" i="1" s="1"/>
  <c r="V38" i="1"/>
  <c r="U38" i="1"/>
  <c r="T38" i="1"/>
  <c r="S38" i="1"/>
  <c r="S26" i="1" s="1"/>
  <c r="R38" i="1"/>
  <c r="Q38" i="1"/>
  <c r="O38" i="1"/>
  <c r="N38" i="1"/>
  <c r="M38" i="1"/>
  <c r="K38" i="1"/>
  <c r="J38" i="1"/>
  <c r="I38" i="1"/>
  <c r="H38" i="1"/>
  <c r="F38" i="1"/>
  <c r="E38" i="1"/>
  <c r="D38" i="1"/>
  <c r="C38" i="1"/>
  <c r="AP37" i="1"/>
  <c r="P37" i="1"/>
  <c r="AN37" i="1" s="1"/>
  <c r="L37" i="1"/>
  <c r="G37" i="1"/>
  <c r="AM37" i="1" s="1"/>
  <c r="AP36" i="1"/>
  <c r="L36" i="1"/>
  <c r="G36" i="1"/>
  <c r="AP35" i="1"/>
  <c r="AP34" i="1" s="1"/>
  <c r="L35" i="1"/>
  <c r="L34" i="1" s="1"/>
  <c r="G35" i="1"/>
  <c r="BA34" i="1"/>
  <c r="AZ34" i="1"/>
  <c r="AY34" i="1"/>
  <c r="AX34" i="1"/>
  <c r="AW34" i="1"/>
  <c r="AV34" i="1"/>
  <c r="AU34" i="1"/>
  <c r="AT34" i="1"/>
  <c r="AS34" i="1"/>
  <c r="AR34" i="1"/>
  <c r="AQ34" i="1"/>
  <c r="AL34" i="1"/>
  <c r="AK34" i="1"/>
  <c r="AI34" i="1"/>
  <c r="AH34" i="1"/>
  <c r="AG34" i="1"/>
  <c r="AG26" i="1" s="1"/>
  <c r="AF34" i="1"/>
  <c r="AE34" i="1"/>
  <c r="AD34" i="1"/>
  <c r="AC34" i="1"/>
  <c r="AC26" i="1" s="1"/>
  <c r="AB34" i="1"/>
  <c r="AA34" i="1"/>
  <c r="Z34" i="1"/>
  <c r="Y34" i="1"/>
  <c r="Y26" i="1" s="1"/>
  <c r="X34" i="1"/>
  <c r="W34" i="1"/>
  <c r="V34" i="1"/>
  <c r="U34" i="1"/>
  <c r="U26" i="1" s="1"/>
  <c r="T34" i="1"/>
  <c r="S34" i="1"/>
  <c r="R34" i="1"/>
  <c r="Q34" i="1"/>
  <c r="Q26" i="1" s="1"/>
  <c r="O34" i="1"/>
  <c r="N34" i="1"/>
  <c r="M34" i="1"/>
  <c r="K34" i="1"/>
  <c r="J34" i="1"/>
  <c r="I34" i="1"/>
  <c r="I26" i="1" s="1"/>
  <c r="H34" i="1"/>
  <c r="F34" i="1"/>
  <c r="E34" i="1"/>
  <c r="D34" i="1"/>
  <c r="C34" i="1"/>
  <c r="AP33" i="1"/>
  <c r="L33" i="1"/>
  <c r="G33" i="1"/>
  <c r="AP32" i="1"/>
  <c r="AM32" i="1"/>
  <c r="P32" i="1"/>
  <c r="AN32" i="1" s="1"/>
  <c r="L32" i="1"/>
  <c r="G32" i="1"/>
  <c r="AP31" i="1"/>
  <c r="L31" i="1"/>
  <c r="G31" i="1"/>
  <c r="AP30" i="1"/>
  <c r="AM30" i="1"/>
  <c r="P30" i="1"/>
  <c r="AN30" i="1" s="1"/>
  <c r="L30" i="1"/>
  <c r="G30" i="1"/>
  <c r="AP29" i="1"/>
  <c r="AM29" i="1"/>
  <c r="L29" i="1"/>
  <c r="G29" i="1"/>
  <c r="P29" i="1" s="1"/>
  <c r="AN29" i="1" s="1"/>
  <c r="AP28" i="1"/>
  <c r="AP27" i="1" s="1"/>
  <c r="AP26" i="1" s="1"/>
  <c r="L28" i="1"/>
  <c r="AM28" i="1" s="1"/>
  <c r="AM27" i="1" s="1"/>
  <c r="G28" i="1"/>
  <c r="BA27" i="1"/>
  <c r="AZ27" i="1"/>
  <c r="AY27" i="1"/>
  <c r="AY26" i="1" s="1"/>
  <c r="AX27" i="1"/>
  <c r="AW27" i="1"/>
  <c r="AV27" i="1"/>
  <c r="AU27" i="1"/>
  <c r="AU26" i="1" s="1"/>
  <c r="AT27" i="1"/>
  <c r="AS27" i="1"/>
  <c r="AR27" i="1"/>
  <c r="AQ27" i="1"/>
  <c r="AQ26" i="1" s="1"/>
  <c r="AL27" i="1"/>
  <c r="AL26" i="1" s="1"/>
  <c r="AK27" i="1"/>
  <c r="AJ27" i="1"/>
  <c r="AI27" i="1"/>
  <c r="AH27" i="1"/>
  <c r="AH26" i="1" s="1"/>
  <c r="AG27" i="1"/>
  <c r="AF27" i="1"/>
  <c r="AE27" i="1"/>
  <c r="AD27" i="1"/>
  <c r="AD26" i="1" s="1"/>
  <c r="AC27" i="1"/>
  <c r="AB27" i="1"/>
  <c r="AA27" i="1"/>
  <c r="Z27" i="1"/>
  <c r="Z26" i="1" s="1"/>
  <c r="Y27" i="1"/>
  <c r="X27" i="1"/>
  <c r="W27" i="1"/>
  <c r="V27" i="1"/>
  <c r="V26" i="1" s="1"/>
  <c r="U27" i="1"/>
  <c r="T27" i="1"/>
  <c r="S27" i="1"/>
  <c r="R27" i="1"/>
  <c r="R26" i="1" s="1"/>
  <c r="Q27" i="1"/>
  <c r="O27" i="1"/>
  <c r="N27" i="1"/>
  <c r="N26" i="1" s="1"/>
  <c r="M27" i="1"/>
  <c r="K27" i="1"/>
  <c r="J27" i="1"/>
  <c r="J26" i="1" s="1"/>
  <c r="I27" i="1"/>
  <c r="H27" i="1"/>
  <c r="G27" i="1"/>
  <c r="F27" i="1"/>
  <c r="F26" i="1" s="1"/>
  <c r="E27" i="1"/>
  <c r="D27" i="1"/>
  <c r="C27" i="1"/>
  <c r="BA26" i="1"/>
  <c r="AZ26" i="1"/>
  <c r="AX26" i="1"/>
  <c r="AW26" i="1"/>
  <c r="AV26" i="1"/>
  <c r="AT26" i="1"/>
  <c r="AS26" i="1"/>
  <c r="AR26" i="1"/>
  <c r="AK26" i="1"/>
  <c r="AJ26" i="1"/>
  <c r="AF26" i="1"/>
  <c r="AB26" i="1"/>
  <c r="X26" i="1"/>
  <c r="T26" i="1"/>
  <c r="O26" i="1"/>
  <c r="M26" i="1"/>
  <c r="K26" i="1"/>
  <c r="H26" i="1"/>
  <c r="E26" i="1"/>
  <c r="D26" i="1"/>
  <c r="C26" i="1"/>
  <c r="AP25" i="1"/>
  <c r="AM25" i="1"/>
  <c r="L25" i="1"/>
  <c r="P25" i="1" s="1"/>
  <c r="AN25" i="1" s="1"/>
  <c r="G25" i="1"/>
  <c r="AP24" i="1"/>
  <c r="AP23" i="1" s="1"/>
  <c r="L24" i="1"/>
  <c r="AM24" i="1" s="1"/>
  <c r="AM23" i="1" s="1"/>
  <c r="G24" i="1"/>
  <c r="P24" i="1" s="1"/>
  <c r="BA23" i="1"/>
  <c r="AZ23" i="1"/>
  <c r="AY23" i="1"/>
  <c r="AX23" i="1"/>
  <c r="AW23" i="1"/>
  <c r="AV23" i="1"/>
  <c r="AU23" i="1"/>
  <c r="AT23" i="1"/>
  <c r="AS23" i="1"/>
  <c r="AR23" i="1"/>
  <c r="AQ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M23" i="1"/>
  <c r="K23" i="1"/>
  <c r="J23" i="1"/>
  <c r="I23" i="1"/>
  <c r="H23" i="1"/>
  <c r="G23" i="1"/>
  <c r="F23" i="1"/>
  <c r="E23" i="1"/>
  <c r="D23" i="1"/>
  <c r="C23" i="1"/>
  <c r="AP22" i="1"/>
  <c r="L22" i="1"/>
  <c r="AM22" i="1" s="1"/>
  <c r="G22" i="1"/>
  <c r="P22" i="1" s="1"/>
  <c r="AN22" i="1" s="1"/>
  <c r="AP21" i="1"/>
  <c r="AP20" i="1" s="1"/>
  <c r="AM21" i="1"/>
  <c r="L21" i="1"/>
  <c r="P21" i="1" s="1"/>
  <c r="G21" i="1"/>
  <c r="BA20" i="1"/>
  <c r="AZ20" i="1"/>
  <c r="AY20" i="1"/>
  <c r="AX20" i="1"/>
  <c r="AW20" i="1"/>
  <c r="AV20" i="1"/>
  <c r="AU20" i="1"/>
  <c r="AT20" i="1"/>
  <c r="AS20" i="1"/>
  <c r="AR20" i="1"/>
  <c r="AQ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P19" i="1"/>
  <c r="AM19" i="1"/>
  <c r="L19" i="1"/>
  <c r="P19" i="1" s="1"/>
  <c r="AN19" i="1" s="1"/>
  <c r="G19" i="1"/>
  <c r="AP18" i="1"/>
  <c r="AP17" i="1" s="1"/>
  <c r="L18" i="1"/>
  <c r="AM18" i="1" s="1"/>
  <c r="AM17" i="1" s="1"/>
  <c r="G18" i="1"/>
  <c r="P18" i="1" s="1"/>
  <c r="BA17" i="1"/>
  <c r="AZ17" i="1"/>
  <c r="AY17" i="1"/>
  <c r="AX17" i="1"/>
  <c r="AW17" i="1"/>
  <c r="AV17" i="1"/>
  <c r="AU17" i="1"/>
  <c r="AT17" i="1"/>
  <c r="AS17" i="1"/>
  <c r="AR17" i="1"/>
  <c r="AQ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M17" i="1"/>
  <c r="K17" i="1"/>
  <c r="J17" i="1"/>
  <c r="I17" i="1"/>
  <c r="H17" i="1"/>
  <c r="G17" i="1"/>
  <c r="F17" i="1"/>
  <c r="E17" i="1"/>
  <c r="D17" i="1"/>
  <c r="C17" i="1"/>
  <c r="AP16" i="1"/>
  <c r="L16" i="1"/>
  <c r="AM16" i="1" s="1"/>
  <c r="G16" i="1"/>
  <c r="P16" i="1" s="1"/>
  <c r="AN16" i="1" s="1"/>
  <c r="AP15" i="1"/>
  <c r="AP14" i="1" s="1"/>
  <c r="AM15" i="1"/>
  <c r="AM14" i="1" s="1"/>
  <c r="L15" i="1"/>
  <c r="G15" i="1"/>
  <c r="P15" i="1" s="1"/>
  <c r="BA14" i="1"/>
  <c r="AZ14" i="1"/>
  <c r="AY14" i="1"/>
  <c r="AX14" i="1"/>
  <c r="AW14" i="1"/>
  <c r="AV14" i="1"/>
  <c r="AU14" i="1"/>
  <c r="AT14" i="1"/>
  <c r="AS14" i="1"/>
  <c r="AR14" i="1"/>
  <c r="AQ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P13" i="1"/>
  <c r="AM13" i="1"/>
  <c r="L13" i="1"/>
  <c r="G13" i="1"/>
  <c r="P13" i="1" s="1"/>
  <c r="AN13" i="1" s="1"/>
  <c r="AP12" i="1"/>
  <c r="AP11" i="1" s="1"/>
  <c r="L12" i="1"/>
  <c r="AM12" i="1" s="1"/>
  <c r="AM11" i="1" s="1"/>
  <c r="G12" i="1"/>
  <c r="P12" i="1" s="1"/>
  <c r="BA11" i="1"/>
  <c r="AZ11" i="1"/>
  <c r="AY11" i="1"/>
  <c r="AX11" i="1"/>
  <c r="AW11" i="1"/>
  <c r="AV11" i="1"/>
  <c r="AU11" i="1"/>
  <c r="AT11" i="1"/>
  <c r="AS11" i="1"/>
  <c r="AR11" i="1"/>
  <c r="AQ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M11" i="1"/>
  <c r="K11" i="1"/>
  <c r="J11" i="1"/>
  <c r="I11" i="1"/>
  <c r="H11" i="1"/>
  <c r="G11" i="1"/>
  <c r="F11" i="1"/>
  <c r="E11" i="1"/>
  <c r="D11" i="1"/>
  <c r="C11" i="1"/>
  <c r="AP10" i="1"/>
  <c r="L10" i="1"/>
  <c r="AM10" i="1" s="1"/>
  <c r="G10" i="1"/>
  <c r="P10" i="1" s="1"/>
  <c r="AN10" i="1" s="1"/>
  <c r="AP9" i="1"/>
  <c r="AP8" i="1" s="1"/>
  <c r="AP7" i="1" s="1"/>
  <c r="AM9" i="1"/>
  <c r="L9" i="1"/>
  <c r="G9" i="1"/>
  <c r="P9" i="1" s="1"/>
  <c r="BA8" i="1"/>
  <c r="BA7" i="1" s="1"/>
  <c r="AZ8" i="1"/>
  <c r="AY8" i="1"/>
  <c r="AX8" i="1"/>
  <c r="AW8" i="1"/>
  <c r="AW7" i="1" s="1"/>
  <c r="AV8" i="1"/>
  <c r="AU8" i="1"/>
  <c r="AT8" i="1"/>
  <c r="AS8" i="1"/>
  <c r="AS7" i="1" s="1"/>
  <c r="AR8" i="1"/>
  <c r="AQ8" i="1"/>
  <c r="AL8" i="1"/>
  <c r="AK8" i="1"/>
  <c r="AJ8" i="1"/>
  <c r="AJ7" i="1" s="1"/>
  <c r="AI8" i="1"/>
  <c r="AH8" i="1"/>
  <c r="AG8" i="1"/>
  <c r="AF8" i="1"/>
  <c r="AF7" i="1" s="1"/>
  <c r="AE8" i="1"/>
  <c r="AD8" i="1"/>
  <c r="AC8" i="1"/>
  <c r="AB8" i="1"/>
  <c r="AB7" i="1" s="1"/>
  <c r="AA8" i="1"/>
  <c r="Z8" i="1"/>
  <c r="Y8" i="1"/>
  <c r="X8" i="1"/>
  <c r="X7" i="1" s="1"/>
  <c r="W8" i="1"/>
  <c r="V8" i="1"/>
  <c r="U8" i="1"/>
  <c r="T8" i="1"/>
  <c r="T7" i="1" s="1"/>
  <c r="S8" i="1"/>
  <c r="R8" i="1"/>
  <c r="Q8" i="1"/>
  <c r="O8" i="1"/>
  <c r="N8" i="1"/>
  <c r="M8" i="1"/>
  <c r="L8" i="1"/>
  <c r="K8" i="1"/>
  <c r="J8" i="1"/>
  <c r="I8" i="1"/>
  <c r="H8" i="1"/>
  <c r="H7" i="1" s="1"/>
  <c r="G8" i="1"/>
  <c r="F8" i="1"/>
  <c r="E8" i="1"/>
  <c r="D8" i="1"/>
  <c r="D7" i="1" s="1"/>
  <c r="C8" i="1"/>
  <c r="AZ7" i="1"/>
  <c r="AY7" i="1"/>
  <c r="AX7" i="1"/>
  <c r="AV7" i="1"/>
  <c r="AU7" i="1"/>
  <c r="AT7" i="1"/>
  <c r="AR7" i="1"/>
  <c r="AQ7" i="1"/>
  <c r="AL7" i="1"/>
  <c r="AK7" i="1"/>
  <c r="AI7" i="1"/>
  <c r="AH7" i="1"/>
  <c r="AG7" i="1"/>
  <c r="AE7" i="1"/>
  <c r="AD7" i="1"/>
  <c r="AC7" i="1"/>
  <c r="AA7" i="1"/>
  <c r="Z7" i="1"/>
  <c r="Y7" i="1"/>
  <c r="W7" i="1"/>
  <c r="V7" i="1"/>
  <c r="U7" i="1"/>
  <c r="S7" i="1"/>
  <c r="R7" i="1"/>
  <c r="Q7" i="1"/>
  <c r="O7" i="1"/>
  <c r="N7" i="1"/>
  <c r="M7" i="1"/>
  <c r="K7" i="1"/>
  <c r="J7" i="1"/>
  <c r="I7" i="1"/>
  <c r="G7" i="1"/>
  <c r="F7" i="1"/>
  <c r="E7" i="1"/>
  <c r="C7" i="1"/>
  <c r="AX6" i="1"/>
  <c r="AX4" i="1" s="1"/>
  <c r="AX81" i="1" s="1"/>
  <c r="AP6" i="1"/>
  <c r="P6" i="1"/>
  <c r="AN6" i="1" s="1"/>
  <c r="L6" i="1"/>
  <c r="G6" i="1"/>
  <c r="AM6" i="1" s="1"/>
  <c r="AX5" i="1"/>
  <c r="AP5" i="1"/>
  <c r="AP4" i="1" s="1"/>
  <c r="L5" i="1"/>
  <c r="AM5" i="1" s="1"/>
  <c r="AM4" i="1" s="1"/>
  <c r="G5" i="1"/>
  <c r="P5" i="1" s="1"/>
  <c r="BA4" i="1"/>
  <c r="AZ4" i="1"/>
  <c r="AZ81" i="1" s="1"/>
  <c r="AY4" i="1"/>
  <c r="AW4" i="1"/>
  <c r="AV4" i="1"/>
  <c r="AV81" i="1" s="1"/>
  <c r="AU4" i="1"/>
  <c r="AT4" i="1"/>
  <c r="AT81" i="1" s="1"/>
  <c r="AS4" i="1"/>
  <c r="AR4" i="1"/>
  <c r="AR81" i="1" s="1"/>
  <c r="AQ4" i="1"/>
  <c r="AL4" i="1"/>
  <c r="AK4" i="1"/>
  <c r="AK81" i="1" s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O4" i="1"/>
  <c r="O81" i="1" s="1"/>
  <c r="N4" i="1"/>
  <c r="M4" i="1"/>
  <c r="M81" i="1" s="1"/>
  <c r="K4" i="1"/>
  <c r="K81" i="1" s="1"/>
  <c r="J4" i="1"/>
  <c r="I4" i="1"/>
  <c r="H4" i="1"/>
  <c r="F4" i="1"/>
  <c r="E4" i="1"/>
  <c r="E81" i="1" s="1"/>
  <c r="D4" i="1"/>
  <c r="C4" i="1"/>
  <c r="AN18" i="1" l="1"/>
  <c r="AN17" i="1" s="1"/>
  <c r="P17" i="1"/>
  <c r="AN5" i="1"/>
  <c r="AN4" i="1" s="1"/>
  <c r="P4" i="1"/>
  <c r="AM8" i="1"/>
  <c r="AN24" i="1"/>
  <c r="AN23" i="1" s="1"/>
  <c r="P23" i="1"/>
  <c r="AN21" i="1"/>
  <c r="AN20" i="1" s="1"/>
  <c r="P20" i="1"/>
  <c r="AP81" i="1"/>
  <c r="AN9" i="1"/>
  <c r="AN8" i="1" s="1"/>
  <c r="P8" i="1"/>
  <c r="P7" i="1" s="1"/>
  <c r="AN12" i="1"/>
  <c r="AN11" i="1" s="1"/>
  <c r="P11" i="1"/>
  <c r="AM20" i="1"/>
  <c r="P14" i="1"/>
  <c r="AN15" i="1"/>
  <c r="AN14" i="1" s="1"/>
  <c r="R81" i="1"/>
  <c r="Z81" i="1"/>
  <c r="AL81" i="1"/>
  <c r="G4" i="1"/>
  <c r="S81" i="1"/>
  <c r="W81" i="1"/>
  <c r="AA81" i="1"/>
  <c r="AE81" i="1"/>
  <c r="AI81" i="1"/>
  <c r="P28" i="1"/>
  <c r="AM33" i="1"/>
  <c r="P33" i="1"/>
  <c r="AN33" i="1" s="1"/>
  <c r="AM35" i="1"/>
  <c r="P36" i="1"/>
  <c r="AN36" i="1" s="1"/>
  <c r="G34" i="1"/>
  <c r="G26" i="1" s="1"/>
  <c r="AN71" i="1"/>
  <c r="AN70" i="1" s="1"/>
  <c r="P70" i="1"/>
  <c r="F81" i="1"/>
  <c r="V81" i="1"/>
  <c r="AQ81" i="1"/>
  <c r="D81" i="1"/>
  <c r="L4" i="1"/>
  <c r="X81" i="1"/>
  <c r="AF81" i="1"/>
  <c r="AW81" i="1"/>
  <c r="L11" i="1"/>
  <c r="L7" i="1" s="1"/>
  <c r="L17" i="1"/>
  <c r="L23" i="1"/>
  <c r="L27" i="1"/>
  <c r="L26" i="1" s="1"/>
  <c r="G38" i="1"/>
  <c r="AN39" i="1"/>
  <c r="AN38" i="1" s="1"/>
  <c r="P38" i="1"/>
  <c r="AM40" i="1"/>
  <c r="AM38" i="1" s="1"/>
  <c r="AM43" i="1"/>
  <c r="G41" i="1"/>
  <c r="P43" i="1"/>
  <c r="AN75" i="1"/>
  <c r="AN74" i="1" s="1"/>
  <c r="P74" i="1"/>
  <c r="N81" i="1"/>
  <c r="AH81" i="1"/>
  <c r="AY81" i="1"/>
  <c r="H81" i="1"/>
  <c r="T81" i="1"/>
  <c r="AB81" i="1"/>
  <c r="AJ81" i="1"/>
  <c r="AJ84" i="1" s="1"/>
  <c r="AS81" i="1"/>
  <c r="BA81" i="1"/>
  <c r="I81" i="1"/>
  <c r="Q81" i="1"/>
  <c r="U81" i="1"/>
  <c r="Y81" i="1"/>
  <c r="AC81" i="1"/>
  <c r="AG81" i="1"/>
  <c r="P35" i="1"/>
  <c r="AM36" i="1"/>
  <c r="AM45" i="1"/>
  <c r="AM41" i="1" s="1"/>
  <c r="P45" i="1"/>
  <c r="AN45" i="1" s="1"/>
  <c r="AM64" i="1"/>
  <c r="AM49" i="1" s="1"/>
  <c r="J81" i="1"/>
  <c r="AD81" i="1"/>
  <c r="AU81" i="1"/>
  <c r="AM31" i="1"/>
  <c r="P31" i="1"/>
  <c r="AN31" i="1" s="1"/>
  <c r="C41" i="1"/>
  <c r="C81" i="1" s="1"/>
  <c r="AN42" i="1"/>
  <c r="AM47" i="1"/>
  <c r="P47" i="1"/>
  <c r="AN47" i="1" s="1"/>
  <c r="G50" i="1"/>
  <c r="P51" i="1"/>
  <c r="P53" i="1"/>
  <c r="AN53" i="1" s="1"/>
  <c r="P55" i="1"/>
  <c r="AN55" i="1" s="1"/>
  <c r="P57" i="1"/>
  <c r="AN57" i="1" s="1"/>
  <c r="P59" i="1"/>
  <c r="AN59" i="1" s="1"/>
  <c r="P61" i="1"/>
  <c r="AN61" i="1" s="1"/>
  <c r="P63" i="1"/>
  <c r="AN63" i="1" s="1"/>
  <c r="G64" i="1"/>
  <c r="P65" i="1"/>
  <c r="L70" i="1"/>
  <c r="L74" i="1"/>
  <c r="L73" i="1" s="1"/>
  <c r="AM75" i="1"/>
  <c r="AM74" i="1" s="1"/>
  <c r="AM77" i="1"/>
  <c r="AM79" i="1"/>
  <c r="P80" i="1"/>
  <c r="AN80" i="1" s="1"/>
  <c r="AN43" i="1" l="1"/>
  <c r="AN41" i="1" s="1"/>
  <c r="P41" i="1"/>
  <c r="P81" i="1" s="1"/>
  <c r="AN7" i="1"/>
  <c r="AM7" i="1"/>
  <c r="AN65" i="1"/>
  <c r="AN64" i="1" s="1"/>
  <c r="P64" i="1"/>
  <c r="AN51" i="1"/>
  <c r="AN50" i="1" s="1"/>
  <c r="P50" i="1"/>
  <c r="P49" i="1" s="1"/>
  <c r="AN35" i="1"/>
  <c r="AN34" i="1" s="1"/>
  <c r="P34" i="1"/>
  <c r="P73" i="1"/>
  <c r="L81" i="1"/>
  <c r="AN28" i="1"/>
  <c r="AN27" i="1" s="1"/>
  <c r="AN26" i="1" s="1"/>
  <c r="P27" i="1"/>
  <c r="P26" i="1" s="1"/>
  <c r="AM73" i="1"/>
  <c r="G49" i="1"/>
  <c r="G81" i="1" s="1"/>
  <c r="AN73" i="1"/>
  <c r="AM34" i="1"/>
  <c r="AM26" i="1" s="1"/>
  <c r="AN49" i="1" l="1"/>
  <c r="AN81" i="1" s="1"/>
  <c r="AM81" i="1"/>
</calcChain>
</file>

<file path=xl/sharedStrings.xml><?xml version="1.0" encoding="utf-8"?>
<sst xmlns="http://schemas.openxmlformats.org/spreadsheetml/2006/main" count="130" uniqueCount="114">
  <si>
    <t>Nr. crt.</t>
  </si>
  <si>
    <t>DENUMIRE PROGRAM</t>
  </si>
  <si>
    <t>Credite de angajament 2022</t>
  </si>
  <si>
    <t>IANUARIE 2022</t>
  </si>
  <si>
    <t>Diminuare reg.ian. 28/02/2022</t>
  </si>
  <si>
    <t>Suplimentare reg.ian.28/02/2022</t>
  </si>
  <si>
    <t>consum ianuarie</t>
  </si>
  <si>
    <t>FEBRUARIE 2022</t>
  </si>
  <si>
    <t>consum februarie</t>
  </si>
  <si>
    <t>consum martie</t>
  </si>
  <si>
    <t>APRILIE 31.03.2021</t>
  </si>
  <si>
    <t>consum aprilie</t>
  </si>
  <si>
    <t>MAI      31.03.2021</t>
  </si>
  <si>
    <t>consum mai</t>
  </si>
  <si>
    <t>IUNIE 20.05.2021</t>
  </si>
  <si>
    <t>consum iunie</t>
  </si>
  <si>
    <t>TRIM II 2021</t>
  </si>
  <si>
    <t>SEM I 2021</t>
  </si>
  <si>
    <t>IULIE  06/07/21</t>
  </si>
  <si>
    <t>consum iulie</t>
  </si>
  <si>
    <t>AUGUST 04/08/2021</t>
  </si>
  <si>
    <t>consum august</t>
  </si>
  <si>
    <t>SEPTEMBRIE 04/08/2021</t>
  </si>
  <si>
    <t>consum septembrie</t>
  </si>
  <si>
    <t>TRIM III 2021</t>
  </si>
  <si>
    <t>9 luni             (AL ian-sep.21)</t>
  </si>
  <si>
    <t>OCTOMBRIE</t>
  </si>
  <si>
    <t>consum octombrie</t>
  </si>
  <si>
    <t>NOIEMBRIE</t>
  </si>
  <si>
    <t>consum noiembrie</t>
  </si>
  <si>
    <t>DECEMBRIE 24/11/2021</t>
  </si>
  <si>
    <t>TRIM IV 2021</t>
  </si>
  <si>
    <t>TOTAL IAN+FEB.2022</t>
  </si>
  <si>
    <t>Disponibil</t>
  </si>
  <si>
    <t xml:space="preserve">depasiri 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</si>
  <si>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</si>
  <si>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</si>
  <si>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</si>
  <si>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</si>
  <si>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</si>
  <si>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</si>
  <si>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</si>
  <si>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</si>
  <si>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</si>
  <si>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</si>
  <si>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</si>
  <si>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</si>
  <si>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</si>
  <si>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</si>
  <si>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</si>
  <si>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</si>
  <si>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</si>
  <si>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</si>
  <si>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</si>
  <si>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</si>
  <si>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</si>
  <si>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</si>
  <si>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</si>
  <si>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</si>
  <si>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</si>
  <si>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</si>
  <si>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</si>
  <si>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</si>
  <si>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</si>
  <si>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</si>
  <si>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</si>
  <si>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</si>
  <si>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</si>
  <si>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</si>
  <si>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</si>
  <si>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</si>
  <si>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</si>
  <si>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Procesoare de sunet pentru 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</si>
  <si>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</si>
  <si>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</si>
  <si>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</si>
  <si>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</si>
  <si>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</si>
  <si>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</si>
  <si>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</si>
  <si>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</si>
  <si>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</si>
  <si>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</si>
  <si>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</si>
  <si>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</si>
  <si>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</si>
  <si>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</si>
  <si>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</si>
  <si>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</si>
  <si>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</si>
  <si>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</si>
  <si>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</si>
  <si>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</si>
  <si>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</si>
  <si>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</si>
  <si>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</si>
  <si>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</si>
  <si>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</si>
  <si>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</si>
  <si>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</si>
  <si>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</si>
  <si>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</si>
  <si>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</si>
  <si>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</si>
  <si>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</si>
  <si>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</si>
  <si>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</si>
  <si>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</si>
  <si>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</si>
  <si>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>VALORI DE CONTRACT MATERIALE SANITARE PNS IANUARIE-MARTIE 2022</t>
  </si>
  <si>
    <t xml:space="preserve">IANUARIE </t>
  </si>
  <si>
    <t xml:space="preserve">FEBRUARIE </t>
  </si>
  <si>
    <t xml:space="preserve">MARTIE </t>
  </si>
  <si>
    <t>TRIM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</si>
</sst>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4" fillId="0" borderId="8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4" fontId="4" fillId="2" borderId="10" xfId="0" applyNumberFormat="1" applyFont="1" applyFill="1" applyBorder="1" applyAlignment="1">
      <alignment vertical="center"/>
    </xf>
    <xf numFmtId="4" fontId="4" fillId="2" borderId="11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164" fontId="1" fillId="5" borderId="8" xfId="0" applyNumberFormat="1" applyFont="1" applyFill="1" applyBorder="1" applyAlignment="1">
      <alignment horizontal="right" vertical="center"/>
    </xf>
    <xf numFmtId="4" fontId="1" fillId="5" borderId="2" xfId="0" applyNumberFormat="1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horizontal="right" vertical="center"/>
    </xf>
    <xf numFmtId="4" fontId="1" fillId="5" borderId="10" xfId="0" applyNumberFormat="1" applyFont="1" applyFill="1" applyBorder="1" applyAlignment="1">
      <alignment horizontal="right" vertical="center"/>
    </xf>
    <xf numFmtId="4" fontId="1" fillId="5" borderId="11" xfId="0" applyNumberFormat="1" applyFont="1" applyFill="1" applyBorder="1" applyAlignment="1">
      <alignment horizontal="right" vertical="center"/>
    </xf>
    <xf numFmtId="4" fontId="1" fillId="5" borderId="8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1" fontId="1" fillId="5" borderId="8" xfId="0" applyNumberFormat="1" applyFont="1" applyFill="1" applyBorder="1" applyAlignment="1">
      <alignment horizontal="right"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10" xfId="0" applyNumberFormat="1" applyFont="1" applyFill="1" applyBorder="1" applyAlignment="1">
      <alignment vertical="center"/>
    </xf>
    <xf numFmtId="4" fontId="1" fillId="5" borderId="11" xfId="0" applyNumberFormat="1" applyFont="1" applyFill="1" applyBorder="1" applyAlignment="1">
      <alignment vertical="center"/>
    </xf>
    <xf numFmtId="4" fontId="1" fillId="5" borderId="8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1" fontId="1" fillId="2" borderId="8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1" fillId="7" borderId="8" xfId="0" applyNumberFormat="1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vertical="center" wrapText="1"/>
    </xf>
    <xf numFmtId="4" fontId="1" fillId="7" borderId="2" xfId="0" applyNumberFormat="1" applyFont="1" applyFill="1" applyBorder="1" applyAlignment="1">
      <alignment horizontal="right" vertical="center" wrapText="1"/>
    </xf>
    <xf numFmtId="4" fontId="1" fillId="7" borderId="10" xfId="0" applyNumberFormat="1" applyFont="1" applyFill="1" applyBorder="1" applyAlignment="1">
      <alignment horizontal="right" vertical="center" wrapText="1"/>
    </xf>
    <xf numFmtId="4" fontId="1" fillId="7" borderId="11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4" borderId="10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6" fillId="5" borderId="2" xfId="0" applyNumberFormat="1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11" xfId="0" applyNumberFormat="1" applyFont="1" applyFill="1" applyBorder="1" applyAlignment="1">
      <alignment horizontal="right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1" fontId="1" fillId="7" borderId="2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1" fillId="4" borderId="10" xfId="0" applyNumberFormat="1" applyFont="1" applyFill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  <xf numFmtId="0" fontId="1" fillId="5" borderId="8" xfId="0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 wrapText="1"/>
    </xf>
    <xf numFmtId="3" fontId="1" fillId="7" borderId="8" xfId="0" applyNumberFormat="1" applyFont="1" applyFill="1" applyBorder="1" applyAlignment="1">
      <alignment horizontal="right" vertical="center" wrapText="1"/>
    </xf>
    <xf numFmtId="4" fontId="1" fillId="7" borderId="2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1" fontId="1" fillId="7" borderId="12" xfId="0" applyNumberFormat="1" applyFont="1" applyFill="1" applyBorder="1" applyAlignment="1">
      <alignment horizontal="right" vertical="center"/>
    </xf>
    <xf numFmtId="4" fontId="1" fillId="7" borderId="13" xfId="0" applyNumberFormat="1" applyFont="1" applyFill="1" applyBorder="1" applyAlignment="1">
      <alignment vertical="center" wrapText="1"/>
    </xf>
    <xf numFmtId="4" fontId="1" fillId="7" borderId="13" xfId="0" applyNumberFormat="1" applyFont="1" applyFill="1" applyBorder="1" applyAlignment="1">
      <alignment horizontal="right" vertical="center"/>
    </xf>
    <xf numFmtId="4" fontId="1" fillId="7" borderId="14" xfId="0" applyNumberFormat="1" applyFont="1" applyFill="1" applyBorder="1" applyAlignment="1">
      <alignment horizontal="right" vertical="center"/>
    </xf>
    <xf numFmtId="4" fontId="1" fillId="7" borderId="15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1" fillId="4" borderId="14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7"/>
  <sheetViews>
    <sheetView tabSelected="1" workbookViewId="0">
      <selection activeCell="P4" sqref="P4"/>
    </sheetView>
  </sheetViews>
  <sheetFormatPr defaultColWidth="8.85546875" defaultRowHeight="19.5" customHeight="1" outlineLevelCol="2" x14ac:dyDescent="0.25"/>
  <cols>
    <col min="1" max="1" width="4.7109375" style="126" customWidth="1"/>
    <col min="2" max="2" width="63.85546875" style="127" customWidth="1"/>
    <col min="3" max="6" width="13.28515625" style="128" hidden="1" customWidth="1" outlineLevel="1"/>
    <col min="7" max="7" width="13.28515625" style="128" customWidth="1" collapsed="1"/>
    <col min="8" max="11" width="13.28515625" style="128" hidden="1" customWidth="1" outlineLevel="1"/>
    <col min="12" max="12" width="13.28515625" style="128" customWidth="1" collapsed="1"/>
    <col min="13" max="13" width="13.28515625" style="128" hidden="1" customWidth="1" outlineLevel="1"/>
    <col min="14" max="14" width="13.28515625" style="128" customWidth="1" collapsed="1"/>
    <col min="15" max="15" width="13.28515625" style="128" hidden="1" customWidth="1" outlineLevel="1"/>
    <col min="16" max="16" width="15.42578125" style="4" customWidth="1" collapsed="1"/>
    <col min="17" max="17" width="11.85546875" style="128" hidden="1" customWidth="1" outlineLevel="1"/>
    <col min="18" max="18" width="12.7109375" style="128" hidden="1" customWidth="1" outlineLevel="1"/>
    <col min="19" max="19" width="11.85546875" style="128" hidden="1" customWidth="1" outlineLevel="1"/>
    <col min="20" max="20" width="12.7109375" style="128" hidden="1" customWidth="1" outlineLevel="1"/>
    <col min="21" max="21" width="11.85546875" style="128" hidden="1" customWidth="1" outlineLevel="1"/>
    <col min="22" max="23" width="12.7109375" style="128" hidden="1" customWidth="1" outlineLevel="1"/>
    <col min="24" max="24" width="12.5703125" style="128" hidden="1" customWidth="1" outlineLevel="1"/>
    <col min="25" max="26" width="12.7109375" style="128" hidden="1" customWidth="1" outlineLevel="1"/>
    <col min="27" max="27" width="11.85546875" style="128" hidden="1" customWidth="1" outlineLevel="1"/>
    <col min="28" max="28" width="12.7109375" style="128" hidden="1" customWidth="1" outlineLevel="1"/>
    <col min="29" max="29" width="11.85546875" style="128" hidden="1" customWidth="1" outlineLevel="1"/>
    <col min="30" max="32" width="12.7109375" style="128" hidden="1" customWidth="1" outlineLevel="1"/>
    <col min="33" max="36" width="11.7109375" style="128" hidden="1" customWidth="1" outlineLevel="1"/>
    <col min="37" max="37" width="11.5703125" style="128" hidden="1" customWidth="1" outlineLevel="1"/>
    <col min="38" max="38" width="12.7109375" style="128" hidden="1" customWidth="1" outlineLevel="1"/>
    <col min="39" max="39" width="16" style="128" hidden="1" customWidth="1" outlineLevel="1"/>
    <col min="40" max="40" width="13.28515625" style="4" hidden="1" customWidth="1" outlineLevel="1"/>
    <col min="41" max="41" width="12.140625" style="4" hidden="1" customWidth="1" outlineLevel="1"/>
    <col min="42" max="42" width="7.85546875" style="9" hidden="1" customWidth="1" outlineLevel="1"/>
    <col min="43" max="43" width="7.85546875" style="9" hidden="1" customWidth="1" outlineLevel="2"/>
    <col min="44" max="49" width="8.5703125" style="9" hidden="1" customWidth="1" outlineLevel="2"/>
    <col min="50" max="50" width="8.5703125" style="9" hidden="1" customWidth="1" outlineLevel="1"/>
    <col min="51" max="53" width="6.42578125" style="9" hidden="1" customWidth="1" outlineLevel="2"/>
    <col min="54" max="54" width="8.85546875" style="8" hidden="1" customWidth="1" outlineLevel="1"/>
    <col min="55" max="55" width="8.85546875" style="9" collapsed="1"/>
    <col min="56" max="16384" width="8.85546875" style="9"/>
  </cols>
  <sheetData>
    <row r="1" spans="1:54" ht="19.5" customHeight="1" thickBot="1" x14ac:dyDescent="0.25">
      <c r="A1" s="138" t="s">
        <v>109</v>
      </c>
      <c r="B1" s="138"/>
      <c r="C1" s="1"/>
      <c r="D1" s="1"/>
      <c r="E1" s="1"/>
      <c r="F1" s="1"/>
      <c r="G1" s="1"/>
      <c r="H1" s="2"/>
      <c r="I1" s="2"/>
      <c r="J1" s="1"/>
      <c r="K1" s="1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</row>
    <row r="2" spans="1:54" s="16" customFormat="1" ht="19.5" customHeight="1" x14ac:dyDescent="0.25">
      <c r="A2" s="139" t="s">
        <v>0</v>
      </c>
      <c r="B2" s="141" t="s">
        <v>1</v>
      </c>
      <c r="C2" s="130" t="s">
        <v>2</v>
      </c>
      <c r="D2" s="130" t="s">
        <v>3</v>
      </c>
      <c r="E2" s="136" t="s">
        <v>4</v>
      </c>
      <c r="F2" s="136" t="s">
        <v>5</v>
      </c>
      <c r="G2" s="130" t="s">
        <v>110</v>
      </c>
      <c r="H2" s="130" t="s">
        <v>6</v>
      </c>
      <c r="I2" s="130" t="s">
        <v>7</v>
      </c>
      <c r="J2" s="136" t="s">
        <v>5</v>
      </c>
      <c r="K2" s="136" t="s">
        <v>4</v>
      </c>
      <c r="L2" s="130" t="s">
        <v>111</v>
      </c>
      <c r="M2" s="130" t="s">
        <v>8</v>
      </c>
      <c r="N2" s="130" t="s">
        <v>112</v>
      </c>
      <c r="O2" s="130" t="s">
        <v>9</v>
      </c>
      <c r="P2" s="130" t="s">
        <v>113</v>
      </c>
      <c r="Q2" s="130" t="s">
        <v>10</v>
      </c>
      <c r="R2" s="130" t="s">
        <v>11</v>
      </c>
      <c r="S2" s="130" t="s">
        <v>12</v>
      </c>
      <c r="T2" s="130" t="s">
        <v>13</v>
      </c>
      <c r="U2" s="130" t="s">
        <v>14</v>
      </c>
      <c r="V2" s="130" t="s">
        <v>15</v>
      </c>
      <c r="W2" s="130" t="s">
        <v>16</v>
      </c>
      <c r="X2" s="130" t="s">
        <v>17</v>
      </c>
      <c r="Y2" s="130" t="s">
        <v>18</v>
      </c>
      <c r="Z2" s="130" t="s">
        <v>19</v>
      </c>
      <c r="AA2" s="130" t="s">
        <v>20</v>
      </c>
      <c r="AB2" s="130" t="s">
        <v>21</v>
      </c>
      <c r="AC2" s="130" t="s">
        <v>22</v>
      </c>
      <c r="AD2" s="130" t="s">
        <v>23</v>
      </c>
      <c r="AE2" s="130" t="s">
        <v>24</v>
      </c>
      <c r="AF2" s="130" t="s">
        <v>25</v>
      </c>
      <c r="AG2" s="130" t="s">
        <v>26</v>
      </c>
      <c r="AH2" s="130" t="s">
        <v>27</v>
      </c>
      <c r="AI2" s="130" t="s">
        <v>28</v>
      </c>
      <c r="AJ2" s="130" t="s">
        <v>29</v>
      </c>
      <c r="AK2" s="130" t="s">
        <v>30</v>
      </c>
      <c r="AL2" s="130" t="s">
        <v>31</v>
      </c>
      <c r="AM2" s="130" t="s">
        <v>32</v>
      </c>
      <c r="AN2" s="132" t="s">
        <v>33</v>
      </c>
      <c r="AO2" s="10"/>
      <c r="AP2" s="134" t="s">
        <v>34</v>
      </c>
      <c r="AQ2" s="135"/>
      <c r="AR2" s="135"/>
      <c r="AS2" s="11">
        <v>4</v>
      </c>
      <c r="AT2" s="11">
        <v>5</v>
      </c>
      <c r="AU2" s="11">
        <v>6</v>
      </c>
      <c r="AV2" s="11">
        <v>7</v>
      </c>
      <c r="AW2" s="11">
        <v>8</v>
      </c>
      <c r="AX2" s="12">
        <v>9</v>
      </c>
      <c r="AY2" s="13">
        <v>10</v>
      </c>
      <c r="AZ2" s="14">
        <v>11</v>
      </c>
      <c r="BA2" s="14">
        <v>12</v>
      </c>
      <c r="BB2" s="15"/>
    </row>
    <row r="3" spans="1:54" s="16" customFormat="1" ht="19.5" customHeight="1" x14ac:dyDescent="0.25">
      <c r="A3" s="140"/>
      <c r="B3" s="142"/>
      <c r="C3" s="131"/>
      <c r="D3" s="131"/>
      <c r="E3" s="137"/>
      <c r="F3" s="137"/>
      <c r="G3" s="131"/>
      <c r="H3" s="131"/>
      <c r="I3" s="131"/>
      <c r="J3" s="137"/>
      <c r="K3" s="137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3"/>
      <c r="AO3" s="17"/>
      <c r="AP3" s="18">
        <v>1</v>
      </c>
      <c r="AQ3" s="14">
        <v>2</v>
      </c>
      <c r="AR3" s="14">
        <v>3</v>
      </c>
      <c r="AS3" s="14"/>
      <c r="AT3" s="14"/>
      <c r="AU3" s="14"/>
      <c r="AV3" s="14"/>
      <c r="AW3" s="14"/>
      <c r="AX3" s="19"/>
      <c r="AY3" s="13"/>
      <c r="AZ3" s="14"/>
      <c r="BA3" s="14"/>
      <c r="BB3" s="15"/>
    </row>
    <row r="4" spans="1:54" s="27" customFormat="1" ht="19.5" customHeight="1" x14ac:dyDescent="0.25">
      <c r="A4" s="20">
        <v>1.1000000000000001</v>
      </c>
      <c r="B4" s="21" t="s">
        <v>35</v>
      </c>
      <c r="C4" s="22">
        <f>C5+C6</f>
        <v>1272000</v>
      </c>
      <c r="D4" s="22">
        <f t="shared" ref="D4:AN4" si="0">D5+D6</f>
        <v>427000</v>
      </c>
      <c r="E4" s="22">
        <f t="shared" si="0"/>
        <v>2280</v>
      </c>
      <c r="F4" s="22">
        <f t="shared" si="0"/>
        <v>12920</v>
      </c>
      <c r="G4" s="22">
        <f t="shared" si="0"/>
        <v>437640</v>
      </c>
      <c r="H4" s="22">
        <f t="shared" si="0"/>
        <v>437640</v>
      </c>
      <c r="I4" s="22">
        <f t="shared" si="0"/>
        <v>427000</v>
      </c>
      <c r="J4" s="22">
        <f t="shared" si="0"/>
        <v>2280</v>
      </c>
      <c r="K4" s="22">
        <f t="shared" si="0"/>
        <v>12920</v>
      </c>
      <c r="L4" s="22">
        <f t="shared" si="0"/>
        <v>416360</v>
      </c>
      <c r="M4" s="22">
        <f t="shared" si="0"/>
        <v>0</v>
      </c>
      <c r="N4" s="22">
        <f t="shared" si="0"/>
        <v>418000</v>
      </c>
      <c r="O4" s="22">
        <f t="shared" si="0"/>
        <v>0</v>
      </c>
      <c r="P4" s="22">
        <f t="shared" si="0"/>
        <v>1272000</v>
      </c>
      <c r="Q4" s="22">
        <f t="shared" si="0"/>
        <v>0</v>
      </c>
      <c r="R4" s="22">
        <f t="shared" si="0"/>
        <v>0</v>
      </c>
      <c r="S4" s="22">
        <f t="shared" si="0"/>
        <v>0</v>
      </c>
      <c r="T4" s="22">
        <f t="shared" si="0"/>
        <v>0</v>
      </c>
      <c r="U4" s="22">
        <f t="shared" si="0"/>
        <v>0</v>
      </c>
      <c r="V4" s="22">
        <f t="shared" si="0"/>
        <v>0</v>
      </c>
      <c r="W4" s="22">
        <f t="shared" si="0"/>
        <v>0</v>
      </c>
      <c r="X4" s="22">
        <f t="shared" si="0"/>
        <v>0</v>
      </c>
      <c r="Y4" s="22">
        <f t="shared" si="0"/>
        <v>0</v>
      </c>
      <c r="Z4" s="22">
        <f t="shared" si="0"/>
        <v>0</v>
      </c>
      <c r="AA4" s="22">
        <f t="shared" si="0"/>
        <v>0</v>
      </c>
      <c r="AB4" s="22">
        <f t="shared" si="0"/>
        <v>0</v>
      </c>
      <c r="AC4" s="22">
        <f t="shared" si="0"/>
        <v>0</v>
      </c>
      <c r="AD4" s="22">
        <f t="shared" si="0"/>
        <v>0</v>
      </c>
      <c r="AE4" s="22">
        <f t="shared" si="0"/>
        <v>0</v>
      </c>
      <c r="AF4" s="22">
        <f t="shared" si="0"/>
        <v>0</v>
      </c>
      <c r="AG4" s="22">
        <f t="shared" si="0"/>
        <v>0</v>
      </c>
      <c r="AH4" s="22">
        <f t="shared" si="0"/>
        <v>0</v>
      </c>
      <c r="AI4" s="22">
        <f t="shared" si="0"/>
        <v>0</v>
      </c>
      <c r="AJ4" s="22">
        <f t="shared" si="0"/>
        <v>0</v>
      </c>
      <c r="AK4" s="22">
        <f t="shared" si="0"/>
        <v>0</v>
      </c>
      <c r="AL4" s="22">
        <f t="shared" si="0"/>
        <v>0</v>
      </c>
      <c r="AM4" s="22">
        <f t="shared" si="0"/>
        <v>854000</v>
      </c>
      <c r="AN4" s="23">
        <f t="shared" si="0"/>
        <v>0</v>
      </c>
      <c r="AO4" s="24"/>
      <c r="AP4" s="25" t="e">
        <f t="shared" ref="AP4:BA4" si="1">AP5+AP6</f>
        <v>#REF!</v>
      </c>
      <c r="AQ4" s="22">
        <f t="shared" si="1"/>
        <v>0</v>
      </c>
      <c r="AR4" s="22">
        <f t="shared" si="1"/>
        <v>0</v>
      </c>
      <c r="AS4" s="22">
        <f t="shared" si="1"/>
        <v>0</v>
      </c>
      <c r="AT4" s="22">
        <f t="shared" si="1"/>
        <v>0</v>
      </c>
      <c r="AU4" s="22">
        <f t="shared" si="1"/>
        <v>0</v>
      </c>
      <c r="AV4" s="22">
        <f t="shared" si="1"/>
        <v>0</v>
      </c>
      <c r="AW4" s="22">
        <f t="shared" si="1"/>
        <v>0</v>
      </c>
      <c r="AX4" s="23" t="e">
        <f t="shared" si="1"/>
        <v>#REF!</v>
      </c>
      <c r="AY4" s="24">
        <f t="shared" si="1"/>
        <v>0</v>
      </c>
      <c r="AZ4" s="22">
        <f t="shared" si="1"/>
        <v>0</v>
      </c>
      <c r="BA4" s="22">
        <f t="shared" si="1"/>
        <v>0</v>
      </c>
      <c r="BB4" s="26"/>
    </row>
    <row r="5" spans="1:54" s="27" customFormat="1" ht="19.5" customHeight="1" x14ac:dyDescent="0.25">
      <c r="A5" s="28"/>
      <c r="B5" s="29" t="s">
        <v>36</v>
      </c>
      <c r="C5" s="30">
        <v>53000</v>
      </c>
      <c r="D5" s="30">
        <v>18000</v>
      </c>
      <c r="E5" s="30">
        <v>2280</v>
      </c>
      <c r="F5" s="30"/>
      <c r="G5" s="30">
        <f>D5-E5+F5</f>
        <v>15720</v>
      </c>
      <c r="H5" s="30">
        <v>15720</v>
      </c>
      <c r="I5" s="30">
        <v>18000</v>
      </c>
      <c r="J5" s="30">
        <v>2280</v>
      </c>
      <c r="K5" s="30"/>
      <c r="L5" s="30">
        <f>I5+J5-K5</f>
        <v>20280</v>
      </c>
      <c r="M5" s="30"/>
      <c r="N5" s="30">
        <v>17000</v>
      </c>
      <c r="O5" s="30"/>
      <c r="P5" s="31">
        <f>G5+L5+N5</f>
        <v>53000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>
        <f>G5+L5</f>
        <v>36000</v>
      </c>
      <c r="AN5" s="32">
        <f>C5-P5</f>
        <v>0</v>
      </c>
      <c r="AO5" s="33"/>
      <c r="AP5" s="34" t="e">
        <f>#REF!-#REF!</f>
        <v>#REF!</v>
      </c>
      <c r="AQ5" s="35"/>
      <c r="AR5" s="35"/>
      <c r="AS5" s="35"/>
      <c r="AT5" s="35"/>
      <c r="AU5" s="35"/>
      <c r="AV5" s="35"/>
      <c r="AW5" s="35"/>
      <c r="AX5" s="36" t="e">
        <f>AD5-#REF!</f>
        <v>#REF!</v>
      </c>
      <c r="AY5" s="37"/>
      <c r="AZ5" s="35"/>
      <c r="BA5" s="35"/>
      <c r="BB5" s="26"/>
    </row>
    <row r="6" spans="1:54" s="27" customFormat="1" ht="19.5" customHeight="1" x14ac:dyDescent="0.25">
      <c r="A6" s="28"/>
      <c r="B6" s="29" t="s">
        <v>37</v>
      </c>
      <c r="C6" s="30">
        <v>1219000</v>
      </c>
      <c r="D6" s="30">
        <v>409000</v>
      </c>
      <c r="E6" s="30"/>
      <c r="F6" s="30">
        <v>12920</v>
      </c>
      <c r="G6" s="30">
        <f>D6-E6+F6</f>
        <v>421920</v>
      </c>
      <c r="H6" s="30">
        <v>421920</v>
      </c>
      <c r="I6" s="30">
        <v>409000</v>
      </c>
      <c r="J6" s="30"/>
      <c r="K6" s="30">
        <v>12920</v>
      </c>
      <c r="L6" s="30">
        <f>I6+J6-K6</f>
        <v>396080</v>
      </c>
      <c r="M6" s="30"/>
      <c r="N6" s="30">
        <v>401000</v>
      </c>
      <c r="O6" s="30"/>
      <c r="P6" s="31">
        <f>G6+L6+N6</f>
        <v>1219000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>
        <f>G6+L6</f>
        <v>818000</v>
      </c>
      <c r="AN6" s="32">
        <f>C6-P6</f>
        <v>0</v>
      </c>
      <c r="AO6" s="33"/>
      <c r="AP6" s="34" t="e">
        <f>#REF!-#REF!</f>
        <v>#REF!</v>
      </c>
      <c r="AQ6" s="35"/>
      <c r="AR6" s="35"/>
      <c r="AS6" s="35"/>
      <c r="AT6" s="35"/>
      <c r="AU6" s="35"/>
      <c r="AV6" s="35"/>
      <c r="AW6" s="35"/>
      <c r="AX6" s="36" t="e">
        <f>AD6-#REF!</f>
        <v>#REF!</v>
      </c>
      <c r="AY6" s="37"/>
      <c r="AZ6" s="35"/>
      <c r="BA6" s="35"/>
      <c r="BB6" s="26"/>
    </row>
    <row r="7" spans="1:54" ht="19.5" customHeight="1" x14ac:dyDescent="0.25">
      <c r="A7" s="38">
        <v>1.2</v>
      </c>
      <c r="B7" s="39" t="s">
        <v>38</v>
      </c>
      <c r="C7" s="40">
        <f>C8+C11+C14+C17+C20+C23</f>
        <v>2058000</v>
      </c>
      <c r="D7" s="40">
        <f t="shared" ref="D7:AN7" si="2">D8+D11+D14+D17+D20+D23</f>
        <v>433000</v>
      </c>
      <c r="E7" s="40">
        <f t="shared" si="2"/>
        <v>314642.59999999998</v>
      </c>
      <c r="F7" s="40">
        <f t="shared" si="2"/>
        <v>0</v>
      </c>
      <c r="G7" s="40">
        <f t="shared" si="2"/>
        <v>118357.4</v>
      </c>
      <c r="H7" s="40">
        <f t="shared" si="2"/>
        <v>118357.4</v>
      </c>
      <c r="I7" s="40">
        <f t="shared" si="2"/>
        <v>433000</v>
      </c>
      <c r="J7" s="40">
        <f t="shared" si="2"/>
        <v>314642.59999999998</v>
      </c>
      <c r="K7" s="40">
        <f t="shared" si="2"/>
        <v>0</v>
      </c>
      <c r="L7" s="40">
        <f t="shared" si="2"/>
        <v>747642.6</v>
      </c>
      <c r="M7" s="40">
        <f t="shared" si="2"/>
        <v>0</v>
      </c>
      <c r="N7" s="40">
        <f t="shared" si="2"/>
        <v>1192000</v>
      </c>
      <c r="O7" s="40">
        <f t="shared" si="2"/>
        <v>0</v>
      </c>
      <c r="P7" s="40">
        <f t="shared" si="2"/>
        <v>2058000</v>
      </c>
      <c r="Q7" s="40">
        <f t="shared" si="2"/>
        <v>0</v>
      </c>
      <c r="R7" s="40">
        <f t="shared" si="2"/>
        <v>0</v>
      </c>
      <c r="S7" s="40">
        <f t="shared" si="2"/>
        <v>0</v>
      </c>
      <c r="T7" s="40">
        <f t="shared" si="2"/>
        <v>0</v>
      </c>
      <c r="U7" s="40">
        <f t="shared" si="2"/>
        <v>0</v>
      </c>
      <c r="V7" s="40">
        <f t="shared" si="2"/>
        <v>0</v>
      </c>
      <c r="W7" s="40">
        <f t="shared" si="2"/>
        <v>0</v>
      </c>
      <c r="X7" s="40">
        <f t="shared" si="2"/>
        <v>0</v>
      </c>
      <c r="Y7" s="40">
        <f t="shared" si="2"/>
        <v>0</v>
      </c>
      <c r="Z7" s="40">
        <f t="shared" si="2"/>
        <v>0</v>
      </c>
      <c r="AA7" s="40">
        <f t="shared" si="2"/>
        <v>0</v>
      </c>
      <c r="AB7" s="40">
        <f t="shared" si="2"/>
        <v>0</v>
      </c>
      <c r="AC7" s="40">
        <f t="shared" si="2"/>
        <v>0</v>
      </c>
      <c r="AD7" s="40">
        <f t="shared" si="2"/>
        <v>0</v>
      </c>
      <c r="AE7" s="40">
        <f t="shared" si="2"/>
        <v>0</v>
      </c>
      <c r="AF7" s="40">
        <f t="shared" si="2"/>
        <v>0</v>
      </c>
      <c r="AG7" s="40">
        <f t="shared" si="2"/>
        <v>0</v>
      </c>
      <c r="AH7" s="40">
        <f t="shared" si="2"/>
        <v>0</v>
      </c>
      <c r="AI7" s="40">
        <f t="shared" si="2"/>
        <v>0</v>
      </c>
      <c r="AJ7" s="40">
        <f t="shared" si="2"/>
        <v>0</v>
      </c>
      <c r="AK7" s="40">
        <f t="shared" si="2"/>
        <v>0</v>
      </c>
      <c r="AL7" s="40">
        <f t="shared" si="2"/>
        <v>0</v>
      </c>
      <c r="AM7" s="40">
        <f t="shared" si="2"/>
        <v>866000</v>
      </c>
      <c r="AN7" s="41">
        <f t="shared" si="2"/>
        <v>0</v>
      </c>
      <c r="AO7" s="42"/>
      <c r="AP7" s="43" t="e">
        <f t="shared" ref="AP7:BA7" si="3">AP8+AP11+AP14+AP17+AP20+AP23</f>
        <v>#REF!</v>
      </c>
      <c r="AQ7" s="40">
        <f t="shared" si="3"/>
        <v>0</v>
      </c>
      <c r="AR7" s="40">
        <f t="shared" si="3"/>
        <v>0</v>
      </c>
      <c r="AS7" s="40">
        <f t="shared" si="3"/>
        <v>0</v>
      </c>
      <c r="AT7" s="40">
        <f t="shared" si="3"/>
        <v>0</v>
      </c>
      <c r="AU7" s="40">
        <f t="shared" si="3"/>
        <v>0</v>
      </c>
      <c r="AV7" s="40">
        <f t="shared" si="3"/>
        <v>0</v>
      </c>
      <c r="AW7" s="40">
        <f t="shared" si="3"/>
        <v>0</v>
      </c>
      <c r="AX7" s="41">
        <f t="shared" si="3"/>
        <v>0</v>
      </c>
      <c r="AY7" s="44">
        <f t="shared" si="3"/>
        <v>0</v>
      </c>
      <c r="AZ7" s="40">
        <f t="shared" si="3"/>
        <v>0</v>
      </c>
      <c r="BA7" s="40">
        <f t="shared" si="3"/>
        <v>0</v>
      </c>
    </row>
    <row r="8" spans="1:54" ht="19.5" customHeight="1" x14ac:dyDescent="0.25">
      <c r="A8" s="45"/>
      <c r="B8" s="46" t="s">
        <v>39</v>
      </c>
      <c r="C8" s="47">
        <f>C9+C10</f>
        <v>74000</v>
      </c>
      <c r="D8" s="47">
        <f t="shared" ref="D8:AN8" si="4">D9+D10</f>
        <v>26000</v>
      </c>
      <c r="E8" s="47">
        <f t="shared" si="4"/>
        <v>26000</v>
      </c>
      <c r="F8" s="47">
        <f t="shared" si="4"/>
        <v>0</v>
      </c>
      <c r="G8" s="47">
        <f t="shared" si="4"/>
        <v>0</v>
      </c>
      <c r="H8" s="47">
        <f t="shared" si="4"/>
        <v>0</v>
      </c>
      <c r="I8" s="47">
        <f t="shared" si="4"/>
        <v>26000</v>
      </c>
      <c r="J8" s="47">
        <f t="shared" si="4"/>
        <v>26000</v>
      </c>
      <c r="K8" s="47">
        <f t="shared" si="4"/>
        <v>0</v>
      </c>
      <c r="L8" s="47">
        <f t="shared" si="4"/>
        <v>52000</v>
      </c>
      <c r="M8" s="47">
        <f t="shared" si="4"/>
        <v>0</v>
      </c>
      <c r="N8" s="47">
        <f t="shared" si="4"/>
        <v>22000</v>
      </c>
      <c r="O8" s="47">
        <f t="shared" si="4"/>
        <v>0</v>
      </c>
      <c r="P8" s="47">
        <f t="shared" si="4"/>
        <v>74000</v>
      </c>
      <c r="Q8" s="47">
        <f t="shared" si="4"/>
        <v>0</v>
      </c>
      <c r="R8" s="47">
        <f t="shared" si="4"/>
        <v>0</v>
      </c>
      <c r="S8" s="47">
        <f t="shared" si="4"/>
        <v>0</v>
      </c>
      <c r="T8" s="47">
        <f t="shared" si="4"/>
        <v>0</v>
      </c>
      <c r="U8" s="47">
        <f t="shared" si="4"/>
        <v>0</v>
      </c>
      <c r="V8" s="47">
        <f t="shared" si="4"/>
        <v>0</v>
      </c>
      <c r="W8" s="47">
        <f t="shared" si="4"/>
        <v>0</v>
      </c>
      <c r="X8" s="47">
        <f t="shared" si="4"/>
        <v>0</v>
      </c>
      <c r="Y8" s="47">
        <f t="shared" si="4"/>
        <v>0</v>
      </c>
      <c r="Z8" s="47">
        <f t="shared" si="4"/>
        <v>0</v>
      </c>
      <c r="AA8" s="47">
        <f t="shared" si="4"/>
        <v>0</v>
      </c>
      <c r="AB8" s="47">
        <f t="shared" si="4"/>
        <v>0</v>
      </c>
      <c r="AC8" s="47">
        <f t="shared" si="4"/>
        <v>0</v>
      </c>
      <c r="AD8" s="47">
        <f t="shared" si="4"/>
        <v>0</v>
      </c>
      <c r="AE8" s="47">
        <f t="shared" si="4"/>
        <v>0</v>
      </c>
      <c r="AF8" s="47">
        <f t="shared" si="4"/>
        <v>0</v>
      </c>
      <c r="AG8" s="47">
        <f t="shared" si="4"/>
        <v>0</v>
      </c>
      <c r="AH8" s="47">
        <f t="shared" si="4"/>
        <v>0</v>
      </c>
      <c r="AI8" s="47">
        <f t="shared" si="4"/>
        <v>0</v>
      </c>
      <c r="AJ8" s="47">
        <f t="shared" si="4"/>
        <v>0</v>
      </c>
      <c r="AK8" s="47">
        <f t="shared" si="4"/>
        <v>0</v>
      </c>
      <c r="AL8" s="47">
        <f t="shared" si="4"/>
        <v>0</v>
      </c>
      <c r="AM8" s="47">
        <f t="shared" si="4"/>
        <v>52000</v>
      </c>
      <c r="AN8" s="48">
        <f t="shared" si="4"/>
        <v>0</v>
      </c>
      <c r="AO8" s="49"/>
      <c r="AP8" s="50" t="e">
        <f t="shared" ref="AP8:BA8" si="5">AP9+AP10</f>
        <v>#REF!</v>
      </c>
      <c r="AQ8" s="47">
        <f t="shared" si="5"/>
        <v>0</v>
      </c>
      <c r="AR8" s="47">
        <f t="shared" si="5"/>
        <v>0</v>
      </c>
      <c r="AS8" s="47">
        <f t="shared" si="5"/>
        <v>0</v>
      </c>
      <c r="AT8" s="47">
        <f t="shared" si="5"/>
        <v>0</v>
      </c>
      <c r="AU8" s="47">
        <f t="shared" si="5"/>
        <v>0</v>
      </c>
      <c r="AV8" s="47">
        <f t="shared" si="5"/>
        <v>0</v>
      </c>
      <c r="AW8" s="47">
        <f t="shared" si="5"/>
        <v>0</v>
      </c>
      <c r="AX8" s="48">
        <f t="shared" si="5"/>
        <v>0</v>
      </c>
      <c r="AY8" s="51">
        <f t="shared" si="5"/>
        <v>0</v>
      </c>
      <c r="AZ8" s="47">
        <f t="shared" si="5"/>
        <v>0</v>
      </c>
      <c r="BA8" s="47">
        <f t="shared" si="5"/>
        <v>0</v>
      </c>
    </row>
    <row r="9" spans="1:54" ht="19.5" customHeight="1" x14ac:dyDescent="0.25">
      <c r="A9" s="52"/>
      <c r="B9" s="53" t="s">
        <v>40</v>
      </c>
      <c r="C9" s="54">
        <v>48000</v>
      </c>
      <c r="D9" s="54">
        <v>13000</v>
      </c>
      <c r="E9" s="55">
        <v>13000</v>
      </c>
      <c r="F9" s="55"/>
      <c r="G9" s="56">
        <f t="shared" ref="G9:G10" si="6">D9-E9+F9</f>
        <v>0</v>
      </c>
      <c r="H9" s="55"/>
      <c r="I9" s="54">
        <v>13000</v>
      </c>
      <c r="J9" s="55">
        <v>13000</v>
      </c>
      <c r="K9" s="55"/>
      <c r="L9" s="56">
        <f>I9+J9-K9</f>
        <v>26000</v>
      </c>
      <c r="M9" s="55"/>
      <c r="N9" s="55">
        <v>22000</v>
      </c>
      <c r="O9" s="55"/>
      <c r="P9" s="54">
        <f t="shared" ref="P9:P10" si="7">G9+L9+N9</f>
        <v>48000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>
        <f t="shared" ref="AM9:AM10" si="8">G9+L9</f>
        <v>26000</v>
      </c>
      <c r="AN9" s="57">
        <f t="shared" ref="AN9:AN10" si="9">C9-P9</f>
        <v>0</v>
      </c>
      <c r="AO9" s="58"/>
      <c r="AP9" s="59" t="e">
        <f>#REF!-#REF!</f>
        <v>#REF!</v>
      </c>
      <c r="AQ9" s="60"/>
      <c r="AR9" s="60"/>
      <c r="AS9" s="54"/>
      <c r="AT9" s="54"/>
      <c r="AU9" s="54"/>
      <c r="AV9" s="54"/>
      <c r="AW9" s="54"/>
      <c r="AX9" s="57"/>
      <c r="AY9" s="61"/>
      <c r="AZ9" s="54"/>
      <c r="BA9" s="54"/>
    </row>
    <row r="10" spans="1:54" ht="19.5" customHeight="1" x14ac:dyDescent="0.25">
      <c r="A10" s="52"/>
      <c r="B10" s="53" t="s">
        <v>41</v>
      </c>
      <c r="C10" s="54">
        <v>26000</v>
      </c>
      <c r="D10" s="54">
        <v>13000</v>
      </c>
      <c r="E10" s="55">
        <v>13000</v>
      </c>
      <c r="F10" s="55"/>
      <c r="G10" s="56">
        <f t="shared" si="6"/>
        <v>0</v>
      </c>
      <c r="H10" s="55"/>
      <c r="I10" s="54">
        <v>13000</v>
      </c>
      <c r="J10" s="55">
        <v>13000</v>
      </c>
      <c r="K10" s="55"/>
      <c r="L10" s="56">
        <f>I10+J10-K10</f>
        <v>26000</v>
      </c>
      <c r="M10" s="55"/>
      <c r="N10" s="55">
        <v>0</v>
      </c>
      <c r="O10" s="55"/>
      <c r="P10" s="54">
        <f t="shared" si="7"/>
        <v>26000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>
        <f t="shared" si="8"/>
        <v>26000</v>
      </c>
      <c r="AN10" s="57">
        <f t="shared" si="9"/>
        <v>0</v>
      </c>
      <c r="AO10" s="58"/>
      <c r="AP10" s="59" t="e">
        <f>#REF!-#REF!</f>
        <v>#REF!</v>
      </c>
      <c r="AQ10" s="60"/>
      <c r="AR10" s="60"/>
      <c r="AS10" s="54"/>
      <c r="AT10" s="54"/>
      <c r="AU10" s="54"/>
      <c r="AV10" s="54"/>
      <c r="AW10" s="54"/>
      <c r="AX10" s="57"/>
      <c r="AY10" s="61"/>
      <c r="AZ10" s="54"/>
      <c r="BA10" s="54"/>
    </row>
    <row r="11" spans="1:54" ht="19.5" customHeight="1" x14ac:dyDescent="0.25">
      <c r="A11" s="62"/>
      <c r="B11" s="46" t="s">
        <v>42</v>
      </c>
      <c r="C11" s="63">
        <f>C12+C13</f>
        <v>85000</v>
      </c>
      <c r="D11" s="63">
        <f t="shared" ref="D11:AN11" si="10">D12+D13</f>
        <v>21000</v>
      </c>
      <c r="E11" s="63">
        <f t="shared" si="10"/>
        <v>21000</v>
      </c>
      <c r="F11" s="63">
        <f t="shared" si="10"/>
        <v>0</v>
      </c>
      <c r="G11" s="63">
        <f t="shared" si="10"/>
        <v>0</v>
      </c>
      <c r="H11" s="63">
        <f t="shared" si="10"/>
        <v>0</v>
      </c>
      <c r="I11" s="63">
        <f t="shared" si="10"/>
        <v>21000</v>
      </c>
      <c r="J11" s="63">
        <f t="shared" si="10"/>
        <v>21000</v>
      </c>
      <c r="K11" s="63">
        <f t="shared" si="10"/>
        <v>0</v>
      </c>
      <c r="L11" s="63">
        <f t="shared" si="10"/>
        <v>42000</v>
      </c>
      <c r="M11" s="63">
        <f t="shared" si="10"/>
        <v>0</v>
      </c>
      <c r="N11" s="63">
        <f t="shared" si="10"/>
        <v>43000</v>
      </c>
      <c r="O11" s="63">
        <f t="shared" si="10"/>
        <v>0</v>
      </c>
      <c r="P11" s="63">
        <f t="shared" si="10"/>
        <v>85000</v>
      </c>
      <c r="Q11" s="63">
        <f t="shared" si="10"/>
        <v>0</v>
      </c>
      <c r="R11" s="63">
        <f t="shared" si="10"/>
        <v>0</v>
      </c>
      <c r="S11" s="63">
        <f t="shared" si="10"/>
        <v>0</v>
      </c>
      <c r="T11" s="63">
        <f t="shared" si="10"/>
        <v>0</v>
      </c>
      <c r="U11" s="63">
        <f t="shared" si="10"/>
        <v>0</v>
      </c>
      <c r="V11" s="63">
        <f t="shared" si="10"/>
        <v>0</v>
      </c>
      <c r="W11" s="63">
        <f t="shared" si="10"/>
        <v>0</v>
      </c>
      <c r="X11" s="63">
        <f t="shared" si="10"/>
        <v>0</v>
      </c>
      <c r="Y11" s="63">
        <f t="shared" si="10"/>
        <v>0</v>
      </c>
      <c r="Z11" s="63">
        <f t="shared" si="10"/>
        <v>0</v>
      </c>
      <c r="AA11" s="63">
        <f t="shared" si="10"/>
        <v>0</v>
      </c>
      <c r="AB11" s="63">
        <f t="shared" si="10"/>
        <v>0</v>
      </c>
      <c r="AC11" s="63">
        <f t="shared" si="10"/>
        <v>0</v>
      </c>
      <c r="AD11" s="63">
        <f t="shared" si="10"/>
        <v>0</v>
      </c>
      <c r="AE11" s="63">
        <f t="shared" si="10"/>
        <v>0</v>
      </c>
      <c r="AF11" s="63">
        <f t="shared" si="10"/>
        <v>0</v>
      </c>
      <c r="AG11" s="63">
        <f t="shared" si="10"/>
        <v>0</v>
      </c>
      <c r="AH11" s="63">
        <f t="shared" si="10"/>
        <v>0</v>
      </c>
      <c r="AI11" s="63">
        <f t="shared" si="10"/>
        <v>0</v>
      </c>
      <c r="AJ11" s="63">
        <f t="shared" si="10"/>
        <v>0</v>
      </c>
      <c r="AK11" s="63">
        <f t="shared" si="10"/>
        <v>0</v>
      </c>
      <c r="AL11" s="63">
        <f t="shared" si="10"/>
        <v>0</v>
      </c>
      <c r="AM11" s="63">
        <f t="shared" si="10"/>
        <v>42000</v>
      </c>
      <c r="AN11" s="64">
        <f t="shared" si="10"/>
        <v>0</v>
      </c>
      <c r="AO11" s="65"/>
      <c r="AP11" s="66" t="e">
        <f t="shared" ref="AP11:BA11" si="11">AP12+AP13</f>
        <v>#REF!</v>
      </c>
      <c r="AQ11" s="63">
        <f t="shared" si="11"/>
        <v>0</v>
      </c>
      <c r="AR11" s="63">
        <f t="shared" si="11"/>
        <v>0</v>
      </c>
      <c r="AS11" s="63">
        <f t="shared" si="11"/>
        <v>0</v>
      </c>
      <c r="AT11" s="63">
        <f t="shared" si="11"/>
        <v>0</v>
      </c>
      <c r="AU11" s="63">
        <f t="shared" si="11"/>
        <v>0</v>
      </c>
      <c r="AV11" s="63">
        <f t="shared" si="11"/>
        <v>0</v>
      </c>
      <c r="AW11" s="63">
        <f t="shared" si="11"/>
        <v>0</v>
      </c>
      <c r="AX11" s="64">
        <f t="shared" si="11"/>
        <v>0</v>
      </c>
      <c r="AY11" s="67">
        <f t="shared" si="11"/>
        <v>0</v>
      </c>
      <c r="AZ11" s="63">
        <f t="shared" si="11"/>
        <v>0</v>
      </c>
      <c r="BA11" s="63">
        <f t="shared" si="11"/>
        <v>0</v>
      </c>
    </row>
    <row r="12" spans="1:54" ht="19.5" customHeight="1" x14ac:dyDescent="0.25">
      <c r="A12" s="52"/>
      <c r="B12" s="53" t="s">
        <v>40</v>
      </c>
      <c r="C12" s="55">
        <v>40000</v>
      </c>
      <c r="D12" s="55">
        <v>10000</v>
      </c>
      <c r="E12" s="55">
        <v>10000</v>
      </c>
      <c r="F12" s="55"/>
      <c r="G12" s="56">
        <f>D12-E12+F12</f>
        <v>0</v>
      </c>
      <c r="H12" s="55"/>
      <c r="I12" s="55">
        <v>10000</v>
      </c>
      <c r="J12" s="55">
        <v>10000</v>
      </c>
      <c r="K12" s="55"/>
      <c r="L12" s="56">
        <f>I12+J12-K12</f>
        <v>20000</v>
      </c>
      <c r="M12" s="55"/>
      <c r="N12" s="55">
        <v>20000</v>
      </c>
      <c r="O12" s="55"/>
      <c r="P12" s="54">
        <f t="shared" ref="P12:P13" si="12">G12+L12+N12</f>
        <v>40000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>
        <f t="shared" ref="AM12:AM13" si="13">G12+L12</f>
        <v>20000</v>
      </c>
      <c r="AN12" s="57">
        <f t="shared" ref="AN12:AN13" si="14">C12-P12</f>
        <v>0</v>
      </c>
      <c r="AO12" s="58"/>
      <c r="AP12" s="59" t="e">
        <f>#REF!-#REF!</f>
        <v>#REF!</v>
      </c>
      <c r="AQ12" s="60"/>
      <c r="AR12" s="60"/>
      <c r="AS12" s="54"/>
      <c r="AT12" s="54"/>
      <c r="AU12" s="54"/>
      <c r="AV12" s="54"/>
      <c r="AW12" s="54"/>
      <c r="AX12" s="57"/>
      <c r="AY12" s="61"/>
      <c r="AZ12" s="54"/>
      <c r="BA12" s="54"/>
    </row>
    <row r="13" spans="1:54" ht="19.5" customHeight="1" x14ac:dyDescent="0.25">
      <c r="A13" s="52"/>
      <c r="B13" s="53" t="s">
        <v>41</v>
      </c>
      <c r="C13" s="55">
        <v>45000</v>
      </c>
      <c r="D13" s="55">
        <v>11000</v>
      </c>
      <c r="E13" s="55">
        <v>11000</v>
      </c>
      <c r="F13" s="55"/>
      <c r="G13" s="56">
        <f>D13-E13+F13</f>
        <v>0</v>
      </c>
      <c r="H13" s="55"/>
      <c r="I13" s="55">
        <v>11000</v>
      </c>
      <c r="J13" s="55">
        <v>11000</v>
      </c>
      <c r="K13" s="55"/>
      <c r="L13" s="56">
        <f>I13+J13-K13</f>
        <v>22000</v>
      </c>
      <c r="M13" s="55"/>
      <c r="N13" s="55">
        <v>23000</v>
      </c>
      <c r="O13" s="55"/>
      <c r="P13" s="54">
        <f t="shared" si="12"/>
        <v>45000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>
        <f t="shared" si="13"/>
        <v>22000</v>
      </c>
      <c r="AN13" s="57">
        <f t="shared" si="14"/>
        <v>0</v>
      </c>
      <c r="AO13" s="58"/>
      <c r="AP13" s="59" t="e">
        <f>#REF!-#REF!</f>
        <v>#REF!</v>
      </c>
      <c r="AQ13" s="60"/>
      <c r="AR13" s="60"/>
      <c r="AS13" s="54"/>
      <c r="AT13" s="54"/>
      <c r="AU13" s="54"/>
      <c r="AV13" s="54"/>
      <c r="AW13" s="54"/>
      <c r="AX13" s="57"/>
      <c r="AY13" s="61"/>
      <c r="AZ13" s="54"/>
      <c r="BA13" s="54"/>
    </row>
    <row r="14" spans="1:54" s="69" customFormat="1" ht="19.5" customHeight="1" x14ac:dyDescent="0.25">
      <c r="A14" s="62"/>
      <c r="B14" s="46" t="s">
        <v>43</v>
      </c>
      <c r="C14" s="63">
        <f>C15+C16</f>
        <v>200000</v>
      </c>
      <c r="D14" s="63">
        <f t="shared" ref="D14:AN14" si="15">D15+D16</f>
        <v>0</v>
      </c>
      <c r="E14" s="63">
        <f t="shared" si="15"/>
        <v>0</v>
      </c>
      <c r="F14" s="63">
        <f t="shared" si="15"/>
        <v>0</v>
      </c>
      <c r="G14" s="63">
        <f t="shared" si="15"/>
        <v>0</v>
      </c>
      <c r="H14" s="63">
        <f t="shared" si="15"/>
        <v>0</v>
      </c>
      <c r="I14" s="63">
        <f t="shared" si="15"/>
        <v>0</v>
      </c>
      <c r="J14" s="63">
        <f t="shared" si="15"/>
        <v>0</v>
      </c>
      <c r="K14" s="63">
        <f t="shared" si="15"/>
        <v>0</v>
      </c>
      <c r="L14" s="63">
        <f t="shared" si="15"/>
        <v>0</v>
      </c>
      <c r="M14" s="63">
        <f t="shared" si="15"/>
        <v>0</v>
      </c>
      <c r="N14" s="63">
        <f t="shared" si="15"/>
        <v>200000</v>
      </c>
      <c r="O14" s="63">
        <f t="shared" si="15"/>
        <v>0</v>
      </c>
      <c r="P14" s="63">
        <f t="shared" si="15"/>
        <v>200000</v>
      </c>
      <c r="Q14" s="63">
        <f t="shared" si="15"/>
        <v>0</v>
      </c>
      <c r="R14" s="63">
        <f t="shared" si="15"/>
        <v>0</v>
      </c>
      <c r="S14" s="63">
        <f t="shared" si="15"/>
        <v>0</v>
      </c>
      <c r="T14" s="63">
        <f t="shared" si="15"/>
        <v>0</v>
      </c>
      <c r="U14" s="63">
        <f t="shared" si="15"/>
        <v>0</v>
      </c>
      <c r="V14" s="63">
        <f t="shared" si="15"/>
        <v>0</v>
      </c>
      <c r="W14" s="63">
        <f t="shared" si="15"/>
        <v>0</v>
      </c>
      <c r="X14" s="63">
        <f t="shared" si="15"/>
        <v>0</v>
      </c>
      <c r="Y14" s="63">
        <f t="shared" si="15"/>
        <v>0</v>
      </c>
      <c r="Z14" s="63">
        <f t="shared" si="15"/>
        <v>0</v>
      </c>
      <c r="AA14" s="63">
        <f t="shared" si="15"/>
        <v>0</v>
      </c>
      <c r="AB14" s="63">
        <f t="shared" si="15"/>
        <v>0</v>
      </c>
      <c r="AC14" s="63">
        <f t="shared" si="15"/>
        <v>0</v>
      </c>
      <c r="AD14" s="63">
        <f t="shared" si="15"/>
        <v>0</v>
      </c>
      <c r="AE14" s="63">
        <f t="shared" si="15"/>
        <v>0</v>
      </c>
      <c r="AF14" s="63">
        <f t="shared" si="15"/>
        <v>0</v>
      </c>
      <c r="AG14" s="63">
        <f t="shared" si="15"/>
        <v>0</v>
      </c>
      <c r="AH14" s="63">
        <f t="shared" si="15"/>
        <v>0</v>
      </c>
      <c r="AI14" s="63">
        <f t="shared" si="15"/>
        <v>0</v>
      </c>
      <c r="AJ14" s="63">
        <f t="shared" si="15"/>
        <v>0</v>
      </c>
      <c r="AK14" s="63">
        <f t="shared" si="15"/>
        <v>0</v>
      </c>
      <c r="AL14" s="63">
        <f t="shared" si="15"/>
        <v>0</v>
      </c>
      <c r="AM14" s="63">
        <f t="shared" si="15"/>
        <v>0</v>
      </c>
      <c r="AN14" s="64">
        <f t="shared" si="15"/>
        <v>0</v>
      </c>
      <c r="AO14" s="65"/>
      <c r="AP14" s="66" t="e">
        <f t="shared" ref="AP14:BA14" si="16">AP15+AP16</f>
        <v>#REF!</v>
      </c>
      <c r="AQ14" s="63">
        <f t="shared" si="16"/>
        <v>0</v>
      </c>
      <c r="AR14" s="63">
        <f t="shared" si="16"/>
        <v>0</v>
      </c>
      <c r="AS14" s="63">
        <f t="shared" si="16"/>
        <v>0</v>
      </c>
      <c r="AT14" s="63">
        <f t="shared" si="16"/>
        <v>0</v>
      </c>
      <c r="AU14" s="63">
        <f t="shared" si="16"/>
        <v>0</v>
      </c>
      <c r="AV14" s="63">
        <f t="shared" si="16"/>
        <v>0</v>
      </c>
      <c r="AW14" s="63">
        <f t="shared" si="16"/>
        <v>0</v>
      </c>
      <c r="AX14" s="64">
        <f t="shared" si="16"/>
        <v>0</v>
      </c>
      <c r="AY14" s="67">
        <f t="shared" si="16"/>
        <v>0</v>
      </c>
      <c r="AZ14" s="63">
        <f t="shared" si="16"/>
        <v>0</v>
      </c>
      <c r="BA14" s="63">
        <f t="shared" si="16"/>
        <v>0</v>
      </c>
      <c r="BB14" s="68"/>
    </row>
    <row r="15" spans="1:54" ht="19.5" customHeight="1" x14ac:dyDescent="0.25">
      <c r="A15" s="70"/>
      <c r="B15" s="71" t="s">
        <v>40</v>
      </c>
      <c r="C15" s="54">
        <v>0</v>
      </c>
      <c r="D15" s="54">
        <v>0</v>
      </c>
      <c r="E15" s="54">
        <v>0</v>
      </c>
      <c r="F15" s="54"/>
      <c r="G15" s="56">
        <f t="shared" ref="G15:G16" si="17">D15-E15+F15</f>
        <v>0</v>
      </c>
      <c r="H15" s="54"/>
      <c r="I15" s="54"/>
      <c r="J15" s="54">
        <v>0</v>
      </c>
      <c r="K15" s="54"/>
      <c r="L15" s="56">
        <f>I15+J15-K15</f>
        <v>0</v>
      </c>
      <c r="M15" s="54"/>
      <c r="N15" s="54">
        <v>0</v>
      </c>
      <c r="O15" s="54"/>
      <c r="P15" s="54">
        <f t="shared" ref="P15:P16" si="18">G15+L15+N15</f>
        <v>0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>
        <f t="shared" ref="AM15:AM16" si="19">G15+L15</f>
        <v>0</v>
      </c>
      <c r="AN15" s="57">
        <f t="shared" ref="AN15:AN16" si="20">C15-P15</f>
        <v>0</v>
      </c>
      <c r="AO15" s="58"/>
      <c r="AP15" s="59" t="e">
        <f>#REF!-#REF!</f>
        <v>#REF!</v>
      </c>
      <c r="AQ15" s="60"/>
      <c r="AR15" s="60"/>
      <c r="AS15" s="54"/>
      <c r="AT15" s="54"/>
      <c r="AU15" s="54"/>
      <c r="AV15" s="54"/>
      <c r="AW15" s="54"/>
      <c r="AX15" s="57"/>
      <c r="AY15" s="61"/>
      <c r="AZ15" s="54"/>
      <c r="BA15" s="54"/>
    </row>
    <row r="16" spans="1:54" ht="19.5" customHeight="1" x14ac:dyDescent="0.25">
      <c r="A16" s="70"/>
      <c r="B16" s="71" t="s">
        <v>41</v>
      </c>
      <c r="C16" s="54">
        <v>200000</v>
      </c>
      <c r="D16" s="54">
        <v>0</v>
      </c>
      <c r="E16" s="54">
        <v>0</v>
      </c>
      <c r="F16" s="54"/>
      <c r="G16" s="56">
        <f t="shared" si="17"/>
        <v>0</v>
      </c>
      <c r="H16" s="54"/>
      <c r="I16" s="54"/>
      <c r="J16" s="54">
        <v>0</v>
      </c>
      <c r="K16" s="54"/>
      <c r="L16" s="56">
        <f>I16+J16-K16</f>
        <v>0</v>
      </c>
      <c r="M16" s="54"/>
      <c r="N16" s="54">
        <v>200000</v>
      </c>
      <c r="O16" s="54"/>
      <c r="P16" s="54">
        <f t="shared" si="18"/>
        <v>200000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>
        <f t="shared" si="19"/>
        <v>0</v>
      </c>
      <c r="AN16" s="57">
        <f t="shared" si="20"/>
        <v>0</v>
      </c>
      <c r="AO16" s="58"/>
      <c r="AP16" s="59" t="e">
        <f>#REF!-#REF!</f>
        <v>#REF!</v>
      </c>
      <c r="AQ16" s="60"/>
      <c r="AR16" s="60"/>
      <c r="AS16" s="54"/>
      <c r="AT16" s="54"/>
      <c r="AU16" s="54"/>
      <c r="AV16" s="54"/>
      <c r="AW16" s="54"/>
      <c r="AX16" s="57"/>
      <c r="AY16" s="61"/>
      <c r="AZ16" s="54"/>
      <c r="BA16" s="54"/>
    </row>
    <row r="17" spans="1:54" s="69" customFormat="1" ht="19.5" customHeight="1" x14ac:dyDescent="0.25">
      <c r="A17" s="62"/>
      <c r="B17" s="46" t="s">
        <v>44</v>
      </c>
      <c r="C17" s="63">
        <f>C18+C19</f>
        <v>534000</v>
      </c>
      <c r="D17" s="63">
        <f t="shared" ref="D17:AN17" si="21">D18+D19</f>
        <v>167000</v>
      </c>
      <c r="E17" s="63">
        <f t="shared" si="21"/>
        <v>167000</v>
      </c>
      <c r="F17" s="63">
        <f t="shared" si="21"/>
        <v>0</v>
      </c>
      <c r="G17" s="63">
        <f t="shared" si="21"/>
        <v>0</v>
      </c>
      <c r="H17" s="63">
        <f t="shared" si="21"/>
        <v>0</v>
      </c>
      <c r="I17" s="63">
        <f t="shared" si="21"/>
        <v>167000</v>
      </c>
      <c r="J17" s="63">
        <f t="shared" si="21"/>
        <v>167000</v>
      </c>
      <c r="K17" s="63">
        <f t="shared" si="21"/>
        <v>0</v>
      </c>
      <c r="L17" s="63">
        <f t="shared" si="21"/>
        <v>334000</v>
      </c>
      <c r="M17" s="63">
        <f t="shared" si="21"/>
        <v>0</v>
      </c>
      <c r="N17" s="63">
        <f t="shared" si="21"/>
        <v>200000</v>
      </c>
      <c r="O17" s="63">
        <f t="shared" si="21"/>
        <v>0</v>
      </c>
      <c r="P17" s="63">
        <f t="shared" si="21"/>
        <v>534000</v>
      </c>
      <c r="Q17" s="63">
        <f t="shared" si="21"/>
        <v>0</v>
      </c>
      <c r="R17" s="63">
        <f t="shared" si="21"/>
        <v>0</v>
      </c>
      <c r="S17" s="63">
        <f t="shared" si="21"/>
        <v>0</v>
      </c>
      <c r="T17" s="63">
        <f t="shared" si="21"/>
        <v>0</v>
      </c>
      <c r="U17" s="63">
        <f t="shared" si="21"/>
        <v>0</v>
      </c>
      <c r="V17" s="63">
        <f t="shared" si="21"/>
        <v>0</v>
      </c>
      <c r="W17" s="63">
        <f t="shared" si="21"/>
        <v>0</v>
      </c>
      <c r="X17" s="63">
        <f t="shared" si="21"/>
        <v>0</v>
      </c>
      <c r="Y17" s="63">
        <f t="shared" si="21"/>
        <v>0</v>
      </c>
      <c r="Z17" s="63">
        <f t="shared" si="21"/>
        <v>0</v>
      </c>
      <c r="AA17" s="63">
        <f t="shared" si="21"/>
        <v>0</v>
      </c>
      <c r="AB17" s="63">
        <f t="shared" si="21"/>
        <v>0</v>
      </c>
      <c r="AC17" s="63">
        <f t="shared" si="21"/>
        <v>0</v>
      </c>
      <c r="AD17" s="63">
        <f t="shared" si="21"/>
        <v>0</v>
      </c>
      <c r="AE17" s="63">
        <f t="shared" si="21"/>
        <v>0</v>
      </c>
      <c r="AF17" s="63">
        <f t="shared" si="21"/>
        <v>0</v>
      </c>
      <c r="AG17" s="63">
        <f t="shared" si="21"/>
        <v>0</v>
      </c>
      <c r="AH17" s="63">
        <f t="shared" si="21"/>
        <v>0</v>
      </c>
      <c r="AI17" s="63">
        <f t="shared" si="21"/>
        <v>0</v>
      </c>
      <c r="AJ17" s="63">
        <f t="shared" si="21"/>
        <v>0</v>
      </c>
      <c r="AK17" s="63">
        <f t="shared" si="21"/>
        <v>0</v>
      </c>
      <c r="AL17" s="63">
        <f t="shared" si="21"/>
        <v>0</v>
      </c>
      <c r="AM17" s="63">
        <f t="shared" si="21"/>
        <v>334000</v>
      </c>
      <c r="AN17" s="64">
        <f t="shared" si="21"/>
        <v>0</v>
      </c>
      <c r="AO17" s="65"/>
      <c r="AP17" s="66" t="e">
        <f t="shared" ref="AP17:BA17" si="22">AP18+AP19</f>
        <v>#REF!</v>
      </c>
      <c r="AQ17" s="63">
        <f t="shared" si="22"/>
        <v>0</v>
      </c>
      <c r="AR17" s="63">
        <f t="shared" si="22"/>
        <v>0</v>
      </c>
      <c r="AS17" s="63">
        <f t="shared" si="22"/>
        <v>0</v>
      </c>
      <c r="AT17" s="63">
        <f t="shared" si="22"/>
        <v>0</v>
      </c>
      <c r="AU17" s="63">
        <f t="shared" si="22"/>
        <v>0</v>
      </c>
      <c r="AV17" s="63">
        <f t="shared" si="22"/>
        <v>0</v>
      </c>
      <c r="AW17" s="63">
        <f t="shared" si="22"/>
        <v>0</v>
      </c>
      <c r="AX17" s="64">
        <f t="shared" si="22"/>
        <v>0</v>
      </c>
      <c r="AY17" s="67">
        <f t="shared" si="22"/>
        <v>0</v>
      </c>
      <c r="AZ17" s="63">
        <f t="shared" si="22"/>
        <v>0</v>
      </c>
      <c r="BA17" s="63">
        <f t="shared" si="22"/>
        <v>0</v>
      </c>
      <c r="BB17" s="68"/>
    </row>
    <row r="18" spans="1:54" ht="19.5" customHeight="1" x14ac:dyDescent="0.25">
      <c r="A18" s="70"/>
      <c r="B18" s="71" t="s">
        <v>40</v>
      </c>
      <c r="C18" s="54">
        <v>366000</v>
      </c>
      <c r="D18" s="54">
        <v>83000</v>
      </c>
      <c r="E18" s="54">
        <v>83000</v>
      </c>
      <c r="F18" s="54"/>
      <c r="G18" s="56">
        <f t="shared" ref="G18:G19" si="23">D18-E18+F18</f>
        <v>0</v>
      </c>
      <c r="H18" s="54"/>
      <c r="I18" s="54">
        <v>83000</v>
      </c>
      <c r="J18" s="54">
        <v>83000</v>
      </c>
      <c r="K18" s="54"/>
      <c r="L18" s="56">
        <f>I18+J18-K18</f>
        <v>166000</v>
      </c>
      <c r="M18" s="54"/>
      <c r="N18" s="54">
        <v>200000</v>
      </c>
      <c r="O18" s="54"/>
      <c r="P18" s="54">
        <f t="shared" ref="P18:P19" si="24">G18+L18+N18</f>
        <v>366000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>
        <f t="shared" ref="AM18:AM19" si="25">G18+L18</f>
        <v>166000</v>
      </c>
      <c r="AN18" s="57">
        <f t="shared" ref="AN18:AN19" si="26">C18-P18</f>
        <v>0</v>
      </c>
      <c r="AO18" s="58"/>
      <c r="AP18" s="59" t="e">
        <f>#REF!-#REF!</f>
        <v>#REF!</v>
      </c>
      <c r="AQ18" s="60"/>
      <c r="AR18" s="60"/>
      <c r="AS18" s="54"/>
      <c r="AT18" s="54"/>
      <c r="AU18" s="54"/>
      <c r="AV18" s="54"/>
      <c r="AW18" s="54"/>
      <c r="AX18" s="57"/>
      <c r="AY18" s="61"/>
      <c r="AZ18" s="54"/>
      <c r="BA18" s="54"/>
    </row>
    <row r="19" spans="1:54" ht="19.5" customHeight="1" x14ac:dyDescent="0.25">
      <c r="A19" s="70"/>
      <c r="B19" s="71" t="s">
        <v>41</v>
      </c>
      <c r="C19" s="54">
        <v>168000</v>
      </c>
      <c r="D19" s="54">
        <v>84000</v>
      </c>
      <c r="E19" s="54">
        <v>84000</v>
      </c>
      <c r="F19" s="54"/>
      <c r="G19" s="56">
        <f t="shared" si="23"/>
        <v>0</v>
      </c>
      <c r="H19" s="54"/>
      <c r="I19" s="54">
        <v>84000</v>
      </c>
      <c r="J19" s="54">
        <v>84000</v>
      </c>
      <c r="K19" s="54"/>
      <c r="L19" s="56">
        <f>I19+J19-K19</f>
        <v>168000</v>
      </c>
      <c r="M19" s="54"/>
      <c r="N19" s="54">
        <v>0</v>
      </c>
      <c r="O19" s="54"/>
      <c r="P19" s="54">
        <f t="shared" si="24"/>
        <v>168000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>
        <f t="shared" si="25"/>
        <v>168000</v>
      </c>
      <c r="AN19" s="57">
        <f t="shared" si="26"/>
        <v>0</v>
      </c>
      <c r="AO19" s="58"/>
      <c r="AP19" s="59" t="e">
        <f>#REF!-#REF!</f>
        <v>#REF!</v>
      </c>
      <c r="AQ19" s="60"/>
      <c r="AR19" s="60"/>
      <c r="AS19" s="54"/>
      <c r="AT19" s="54"/>
      <c r="AU19" s="54"/>
      <c r="AV19" s="54"/>
      <c r="AW19" s="54"/>
      <c r="AX19" s="57"/>
      <c r="AY19" s="61"/>
      <c r="AZ19" s="54"/>
      <c r="BA19" s="54"/>
    </row>
    <row r="20" spans="1:54" s="69" customFormat="1" ht="19.5" customHeight="1" x14ac:dyDescent="0.25">
      <c r="A20" s="62"/>
      <c r="B20" s="46" t="s">
        <v>45</v>
      </c>
      <c r="C20" s="63">
        <f>C21+C22</f>
        <v>1052000</v>
      </c>
      <c r="D20" s="63">
        <f t="shared" ref="D20:AN20" si="27">D21+D22</f>
        <v>201000</v>
      </c>
      <c r="E20" s="63">
        <f t="shared" si="27"/>
        <v>100385.5</v>
      </c>
      <c r="F20" s="63">
        <f t="shared" si="27"/>
        <v>0</v>
      </c>
      <c r="G20" s="63">
        <f t="shared" si="27"/>
        <v>100614.5</v>
      </c>
      <c r="H20" s="63">
        <f t="shared" si="27"/>
        <v>100614.5</v>
      </c>
      <c r="I20" s="63">
        <f t="shared" si="27"/>
        <v>201000</v>
      </c>
      <c r="J20" s="63">
        <f t="shared" si="27"/>
        <v>100385.5</v>
      </c>
      <c r="K20" s="63">
        <f t="shared" si="27"/>
        <v>0</v>
      </c>
      <c r="L20" s="63">
        <f t="shared" si="27"/>
        <v>301385.5</v>
      </c>
      <c r="M20" s="63">
        <f t="shared" si="27"/>
        <v>0</v>
      </c>
      <c r="N20" s="63">
        <f t="shared" si="27"/>
        <v>650000</v>
      </c>
      <c r="O20" s="63">
        <f t="shared" si="27"/>
        <v>0</v>
      </c>
      <c r="P20" s="63">
        <f t="shared" si="27"/>
        <v>1052000</v>
      </c>
      <c r="Q20" s="63">
        <f t="shared" si="27"/>
        <v>0</v>
      </c>
      <c r="R20" s="63">
        <f t="shared" si="27"/>
        <v>0</v>
      </c>
      <c r="S20" s="63">
        <f t="shared" si="27"/>
        <v>0</v>
      </c>
      <c r="T20" s="63">
        <f t="shared" si="27"/>
        <v>0</v>
      </c>
      <c r="U20" s="63">
        <f t="shared" si="27"/>
        <v>0</v>
      </c>
      <c r="V20" s="63">
        <f t="shared" si="27"/>
        <v>0</v>
      </c>
      <c r="W20" s="63">
        <f t="shared" si="27"/>
        <v>0</v>
      </c>
      <c r="X20" s="63">
        <f t="shared" si="27"/>
        <v>0</v>
      </c>
      <c r="Y20" s="63">
        <f t="shared" si="27"/>
        <v>0</v>
      </c>
      <c r="Z20" s="63">
        <f t="shared" si="27"/>
        <v>0</v>
      </c>
      <c r="AA20" s="63">
        <f t="shared" si="27"/>
        <v>0</v>
      </c>
      <c r="AB20" s="63">
        <f t="shared" si="27"/>
        <v>0</v>
      </c>
      <c r="AC20" s="63">
        <f t="shared" si="27"/>
        <v>0</v>
      </c>
      <c r="AD20" s="63">
        <f t="shared" si="27"/>
        <v>0</v>
      </c>
      <c r="AE20" s="63">
        <f t="shared" si="27"/>
        <v>0</v>
      </c>
      <c r="AF20" s="63">
        <f t="shared" si="27"/>
        <v>0</v>
      </c>
      <c r="AG20" s="63">
        <f t="shared" si="27"/>
        <v>0</v>
      </c>
      <c r="AH20" s="63">
        <f t="shared" si="27"/>
        <v>0</v>
      </c>
      <c r="AI20" s="63">
        <f t="shared" si="27"/>
        <v>0</v>
      </c>
      <c r="AJ20" s="63">
        <f t="shared" si="27"/>
        <v>0</v>
      </c>
      <c r="AK20" s="63">
        <f t="shared" si="27"/>
        <v>0</v>
      </c>
      <c r="AL20" s="63">
        <f t="shared" si="27"/>
        <v>0</v>
      </c>
      <c r="AM20" s="63">
        <f t="shared" si="27"/>
        <v>402000</v>
      </c>
      <c r="AN20" s="64">
        <f t="shared" si="27"/>
        <v>0</v>
      </c>
      <c r="AO20" s="65"/>
      <c r="AP20" s="66" t="e">
        <f t="shared" ref="AP20:BA20" si="28">AP21+AP22</f>
        <v>#REF!</v>
      </c>
      <c r="AQ20" s="63">
        <f t="shared" si="28"/>
        <v>0</v>
      </c>
      <c r="AR20" s="63">
        <f t="shared" si="28"/>
        <v>0</v>
      </c>
      <c r="AS20" s="63">
        <f t="shared" si="28"/>
        <v>0</v>
      </c>
      <c r="AT20" s="63">
        <f t="shared" si="28"/>
        <v>0</v>
      </c>
      <c r="AU20" s="63">
        <f t="shared" si="28"/>
        <v>0</v>
      </c>
      <c r="AV20" s="63">
        <f t="shared" si="28"/>
        <v>0</v>
      </c>
      <c r="AW20" s="63">
        <f t="shared" si="28"/>
        <v>0</v>
      </c>
      <c r="AX20" s="64">
        <f t="shared" si="28"/>
        <v>0</v>
      </c>
      <c r="AY20" s="67">
        <f t="shared" si="28"/>
        <v>0</v>
      </c>
      <c r="AZ20" s="63">
        <f t="shared" si="28"/>
        <v>0</v>
      </c>
      <c r="BA20" s="63">
        <f t="shared" si="28"/>
        <v>0</v>
      </c>
      <c r="BB20" s="68"/>
    </row>
    <row r="21" spans="1:54" s="73" customFormat="1" ht="19.5" customHeight="1" x14ac:dyDescent="0.25">
      <c r="A21" s="70"/>
      <c r="B21" s="71" t="s">
        <v>40</v>
      </c>
      <c r="C21" s="54">
        <v>600000</v>
      </c>
      <c r="D21" s="54">
        <v>100000</v>
      </c>
      <c r="E21" s="54">
        <v>100000</v>
      </c>
      <c r="F21" s="54"/>
      <c r="G21" s="56">
        <f t="shared" ref="G21:G22" si="29">D21-E21+F21</f>
        <v>0</v>
      </c>
      <c r="H21" s="54"/>
      <c r="I21" s="54">
        <v>100000</v>
      </c>
      <c r="J21" s="54">
        <v>100000</v>
      </c>
      <c r="K21" s="54"/>
      <c r="L21" s="56">
        <f t="shared" ref="L21:L22" si="30">I21+J21-K21</f>
        <v>200000</v>
      </c>
      <c r="M21" s="54"/>
      <c r="N21" s="54">
        <v>400000</v>
      </c>
      <c r="O21" s="54"/>
      <c r="P21" s="54">
        <f t="shared" ref="P21:P22" si="31">G21+L21+N21</f>
        <v>600000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>
        <f t="shared" ref="AM21:AM22" si="32">G21+L21</f>
        <v>200000</v>
      </c>
      <c r="AN21" s="57">
        <f t="shared" ref="AN21:AN22" si="33">C21-P21</f>
        <v>0</v>
      </c>
      <c r="AO21" s="58"/>
      <c r="AP21" s="59" t="e">
        <f>#REF!-#REF!</f>
        <v>#REF!</v>
      </c>
      <c r="AQ21" s="60"/>
      <c r="AR21" s="60"/>
      <c r="AS21" s="54"/>
      <c r="AT21" s="54"/>
      <c r="AU21" s="54"/>
      <c r="AV21" s="54"/>
      <c r="AW21" s="54"/>
      <c r="AX21" s="57"/>
      <c r="AY21" s="61"/>
      <c r="AZ21" s="54"/>
      <c r="BA21" s="54"/>
      <c r="BB21" s="72"/>
    </row>
    <row r="22" spans="1:54" s="73" customFormat="1" ht="19.5" customHeight="1" x14ac:dyDescent="0.25">
      <c r="A22" s="70"/>
      <c r="B22" s="71" t="s">
        <v>41</v>
      </c>
      <c r="C22" s="54">
        <v>452000</v>
      </c>
      <c r="D22" s="54">
        <v>101000</v>
      </c>
      <c r="E22" s="54">
        <v>385.5</v>
      </c>
      <c r="F22" s="54"/>
      <c r="G22" s="56">
        <f t="shared" si="29"/>
        <v>100614.5</v>
      </c>
      <c r="H22" s="54">
        <v>100614.5</v>
      </c>
      <c r="I22" s="54">
        <v>101000</v>
      </c>
      <c r="J22" s="54">
        <v>385.5</v>
      </c>
      <c r="K22" s="54"/>
      <c r="L22" s="56">
        <f t="shared" si="30"/>
        <v>101385.5</v>
      </c>
      <c r="M22" s="54"/>
      <c r="N22" s="54">
        <v>250000</v>
      </c>
      <c r="O22" s="54"/>
      <c r="P22" s="54">
        <f t="shared" si="31"/>
        <v>452000</v>
      </c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>
        <f t="shared" si="32"/>
        <v>202000</v>
      </c>
      <c r="AN22" s="57">
        <f t="shared" si="33"/>
        <v>0</v>
      </c>
      <c r="AO22" s="58"/>
      <c r="AP22" s="59" t="e">
        <f>#REF!-#REF!</f>
        <v>#REF!</v>
      </c>
      <c r="AQ22" s="60"/>
      <c r="AR22" s="60"/>
      <c r="AS22" s="54"/>
      <c r="AT22" s="54"/>
      <c r="AU22" s="54"/>
      <c r="AV22" s="54"/>
      <c r="AW22" s="54"/>
      <c r="AX22" s="57"/>
      <c r="AY22" s="61"/>
      <c r="AZ22" s="54"/>
      <c r="BA22" s="54"/>
      <c r="BB22" s="72"/>
    </row>
    <row r="23" spans="1:54" s="69" customFormat="1" ht="19.5" customHeight="1" x14ac:dyDescent="0.25">
      <c r="A23" s="62"/>
      <c r="B23" s="46" t="s">
        <v>46</v>
      </c>
      <c r="C23" s="63">
        <f>C24+C25</f>
        <v>113000</v>
      </c>
      <c r="D23" s="63">
        <f t="shared" ref="D23:AN23" si="34">D24+D25</f>
        <v>18000</v>
      </c>
      <c r="E23" s="63">
        <f t="shared" si="34"/>
        <v>257.09999999999854</v>
      </c>
      <c r="F23" s="63">
        <f t="shared" si="34"/>
        <v>0</v>
      </c>
      <c r="G23" s="63">
        <f t="shared" si="34"/>
        <v>17742.900000000001</v>
      </c>
      <c r="H23" s="63">
        <f t="shared" si="34"/>
        <v>17742.900000000001</v>
      </c>
      <c r="I23" s="63">
        <f t="shared" si="34"/>
        <v>18000</v>
      </c>
      <c r="J23" s="63">
        <f t="shared" si="34"/>
        <v>257.09999999999854</v>
      </c>
      <c r="K23" s="63">
        <f t="shared" si="34"/>
        <v>0</v>
      </c>
      <c r="L23" s="63">
        <f t="shared" si="34"/>
        <v>18257.099999999999</v>
      </c>
      <c r="M23" s="63">
        <f t="shared" si="34"/>
        <v>0</v>
      </c>
      <c r="N23" s="63">
        <f t="shared" si="34"/>
        <v>77000</v>
      </c>
      <c r="O23" s="63">
        <f t="shared" si="34"/>
        <v>0</v>
      </c>
      <c r="P23" s="63">
        <f t="shared" si="34"/>
        <v>113000</v>
      </c>
      <c r="Q23" s="63">
        <f t="shared" si="34"/>
        <v>0</v>
      </c>
      <c r="R23" s="63">
        <f t="shared" si="34"/>
        <v>0</v>
      </c>
      <c r="S23" s="63">
        <f t="shared" si="34"/>
        <v>0</v>
      </c>
      <c r="T23" s="63">
        <f t="shared" si="34"/>
        <v>0</v>
      </c>
      <c r="U23" s="63">
        <f t="shared" si="34"/>
        <v>0</v>
      </c>
      <c r="V23" s="63">
        <f t="shared" si="34"/>
        <v>0</v>
      </c>
      <c r="W23" s="63">
        <f t="shared" si="34"/>
        <v>0</v>
      </c>
      <c r="X23" s="63">
        <f t="shared" si="34"/>
        <v>0</v>
      </c>
      <c r="Y23" s="63">
        <f t="shared" si="34"/>
        <v>0</v>
      </c>
      <c r="Z23" s="63">
        <f t="shared" si="34"/>
        <v>0</v>
      </c>
      <c r="AA23" s="63">
        <f t="shared" si="34"/>
        <v>0</v>
      </c>
      <c r="AB23" s="63">
        <f t="shared" si="34"/>
        <v>0</v>
      </c>
      <c r="AC23" s="63">
        <f t="shared" si="34"/>
        <v>0</v>
      </c>
      <c r="AD23" s="63">
        <f t="shared" si="34"/>
        <v>0</v>
      </c>
      <c r="AE23" s="63">
        <f t="shared" si="34"/>
        <v>0</v>
      </c>
      <c r="AF23" s="63">
        <f t="shared" si="34"/>
        <v>0</v>
      </c>
      <c r="AG23" s="63">
        <f t="shared" si="34"/>
        <v>0</v>
      </c>
      <c r="AH23" s="63">
        <f t="shared" si="34"/>
        <v>0</v>
      </c>
      <c r="AI23" s="63">
        <f t="shared" si="34"/>
        <v>0</v>
      </c>
      <c r="AJ23" s="63">
        <f t="shared" si="34"/>
        <v>0</v>
      </c>
      <c r="AK23" s="63">
        <f t="shared" si="34"/>
        <v>0</v>
      </c>
      <c r="AL23" s="63">
        <f t="shared" si="34"/>
        <v>0</v>
      </c>
      <c r="AM23" s="63">
        <f t="shared" si="34"/>
        <v>36000</v>
      </c>
      <c r="AN23" s="64">
        <f t="shared" si="34"/>
        <v>0</v>
      </c>
      <c r="AO23" s="65"/>
      <c r="AP23" s="66" t="e">
        <f t="shared" ref="AP23:BA23" si="35">AP24+AP25</f>
        <v>#REF!</v>
      </c>
      <c r="AQ23" s="63">
        <f t="shared" si="35"/>
        <v>0</v>
      </c>
      <c r="AR23" s="63">
        <f t="shared" si="35"/>
        <v>0</v>
      </c>
      <c r="AS23" s="63">
        <f t="shared" si="35"/>
        <v>0</v>
      </c>
      <c r="AT23" s="63">
        <f t="shared" si="35"/>
        <v>0</v>
      </c>
      <c r="AU23" s="63">
        <f t="shared" si="35"/>
        <v>0</v>
      </c>
      <c r="AV23" s="63">
        <f t="shared" si="35"/>
        <v>0</v>
      </c>
      <c r="AW23" s="63">
        <f t="shared" si="35"/>
        <v>0</v>
      </c>
      <c r="AX23" s="64">
        <f t="shared" si="35"/>
        <v>0</v>
      </c>
      <c r="AY23" s="67">
        <f t="shared" si="35"/>
        <v>0</v>
      </c>
      <c r="AZ23" s="63">
        <f t="shared" si="35"/>
        <v>0</v>
      </c>
      <c r="BA23" s="63">
        <f t="shared" si="35"/>
        <v>0</v>
      </c>
      <c r="BB23" s="68"/>
    </row>
    <row r="24" spans="1:54" s="73" customFormat="1" ht="19.5" customHeight="1" x14ac:dyDescent="0.25">
      <c r="A24" s="70"/>
      <c r="B24" s="71" t="s">
        <v>40</v>
      </c>
      <c r="C24" s="54">
        <v>0</v>
      </c>
      <c r="D24" s="54">
        <v>0</v>
      </c>
      <c r="E24" s="54">
        <v>0</v>
      </c>
      <c r="F24" s="54"/>
      <c r="G24" s="56">
        <f t="shared" ref="G24:G25" si="36">D24-E24+F24</f>
        <v>0</v>
      </c>
      <c r="H24" s="54"/>
      <c r="I24" s="54"/>
      <c r="J24" s="54">
        <v>0</v>
      </c>
      <c r="K24" s="54"/>
      <c r="L24" s="56">
        <f t="shared" ref="L24:L25" si="37">I24+J24-K24</f>
        <v>0</v>
      </c>
      <c r="M24" s="54"/>
      <c r="N24" s="54"/>
      <c r="O24" s="54"/>
      <c r="P24" s="54">
        <f t="shared" ref="P24:P25" si="38">G24+L24+N24</f>
        <v>0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>
        <f t="shared" ref="AM24:AM25" si="39">G24+L24</f>
        <v>0</v>
      </c>
      <c r="AN24" s="57">
        <f t="shared" ref="AN24:AN25" si="40">C24-P24</f>
        <v>0</v>
      </c>
      <c r="AO24" s="58"/>
      <c r="AP24" s="59" t="e">
        <f>#REF!-#REF!</f>
        <v>#REF!</v>
      </c>
      <c r="AQ24" s="60"/>
      <c r="AR24" s="60"/>
      <c r="AS24" s="54"/>
      <c r="AT24" s="54"/>
      <c r="AU24" s="54"/>
      <c r="AV24" s="54"/>
      <c r="AW24" s="54"/>
      <c r="AX24" s="57"/>
      <c r="AY24" s="61"/>
      <c r="AZ24" s="54"/>
      <c r="BA24" s="54"/>
      <c r="BB24" s="72"/>
    </row>
    <row r="25" spans="1:54" s="73" customFormat="1" ht="19.5" customHeight="1" x14ac:dyDescent="0.25">
      <c r="A25" s="70"/>
      <c r="B25" s="71" t="s">
        <v>41</v>
      </c>
      <c r="C25" s="54">
        <v>113000</v>
      </c>
      <c r="D25" s="54">
        <v>18000</v>
      </c>
      <c r="E25" s="54">
        <v>257.09999999999854</v>
      </c>
      <c r="F25" s="54"/>
      <c r="G25" s="56">
        <f t="shared" si="36"/>
        <v>17742.900000000001</v>
      </c>
      <c r="H25" s="54">
        <v>17742.900000000001</v>
      </c>
      <c r="I25" s="54">
        <v>18000</v>
      </c>
      <c r="J25" s="54">
        <v>257.09999999999854</v>
      </c>
      <c r="K25" s="54"/>
      <c r="L25" s="56">
        <f t="shared" si="37"/>
        <v>18257.099999999999</v>
      </c>
      <c r="M25" s="54"/>
      <c r="N25" s="54">
        <v>77000</v>
      </c>
      <c r="O25" s="54"/>
      <c r="P25" s="54">
        <f t="shared" si="38"/>
        <v>113000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>
        <f t="shared" si="39"/>
        <v>36000</v>
      </c>
      <c r="AN25" s="57">
        <f t="shared" si="40"/>
        <v>0</v>
      </c>
      <c r="AO25" s="58"/>
      <c r="AP25" s="59" t="e">
        <f>#REF!-#REF!</f>
        <v>#REF!</v>
      </c>
      <c r="AQ25" s="60"/>
      <c r="AR25" s="60"/>
      <c r="AS25" s="54"/>
      <c r="AT25" s="54"/>
      <c r="AU25" s="54"/>
      <c r="AV25" s="54"/>
      <c r="AW25" s="54"/>
      <c r="AX25" s="57"/>
      <c r="AY25" s="61"/>
      <c r="AZ25" s="54"/>
      <c r="BA25" s="54"/>
      <c r="BB25" s="72"/>
    </row>
    <row r="26" spans="1:54" ht="19.5" customHeight="1" x14ac:dyDescent="0.25">
      <c r="A26" s="74">
        <v>2</v>
      </c>
      <c r="B26" s="75" t="s">
        <v>47</v>
      </c>
      <c r="C26" s="76">
        <f>C27+C32+C31+C33+C34+C37+C38</f>
        <v>572000</v>
      </c>
      <c r="D26" s="76">
        <f t="shared" ref="D26:AN26" si="41">D27+D32+D31+D33+D34+D37+D38</f>
        <v>165000</v>
      </c>
      <c r="E26" s="76">
        <f t="shared" si="41"/>
        <v>22167.620000000006</v>
      </c>
      <c r="F26" s="76">
        <f t="shared" si="41"/>
        <v>0</v>
      </c>
      <c r="G26" s="76">
        <f t="shared" si="41"/>
        <v>142832.38</v>
      </c>
      <c r="H26" s="76">
        <f t="shared" si="41"/>
        <v>142832.38</v>
      </c>
      <c r="I26" s="76">
        <f t="shared" si="41"/>
        <v>165000</v>
      </c>
      <c r="J26" s="76">
        <f t="shared" si="41"/>
        <v>22167.620000000006</v>
      </c>
      <c r="K26" s="76">
        <f t="shared" si="41"/>
        <v>0</v>
      </c>
      <c r="L26" s="76">
        <f t="shared" si="41"/>
        <v>187167.62000000002</v>
      </c>
      <c r="M26" s="76">
        <f t="shared" si="41"/>
        <v>0</v>
      </c>
      <c r="N26" s="76">
        <f t="shared" si="41"/>
        <v>238000</v>
      </c>
      <c r="O26" s="76">
        <f t="shared" si="41"/>
        <v>0</v>
      </c>
      <c r="P26" s="76">
        <f t="shared" si="41"/>
        <v>568000</v>
      </c>
      <c r="Q26" s="76">
        <f t="shared" si="41"/>
        <v>0</v>
      </c>
      <c r="R26" s="76">
        <f t="shared" si="41"/>
        <v>0</v>
      </c>
      <c r="S26" s="76">
        <f t="shared" si="41"/>
        <v>0</v>
      </c>
      <c r="T26" s="76">
        <f t="shared" si="41"/>
        <v>0</v>
      </c>
      <c r="U26" s="76">
        <f t="shared" si="41"/>
        <v>0</v>
      </c>
      <c r="V26" s="76">
        <f t="shared" si="41"/>
        <v>0</v>
      </c>
      <c r="W26" s="76">
        <f t="shared" si="41"/>
        <v>0</v>
      </c>
      <c r="X26" s="76">
        <f t="shared" si="41"/>
        <v>0</v>
      </c>
      <c r="Y26" s="76">
        <f t="shared" si="41"/>
        <v>0</v>
      </c>
      <c r="Z26" s="76">
        <f t="shared" si="41"/>
        <v>0</v>
      </c>
      <c r="AA26" s="76">
        <f t="shared" si="41"/>
        <v>0</v>
      </c>
      <c r="AB26" s="76">
        <f t="shared" si="41"/>
        <v>0</v>
      </c>
      <c r="AC26" s="76">
        <f t="shared" si="41"/>
        <v>0</v>
      </c>
      <c r="AD26" s="76">
        <f t="shared" si="41"/>
        <v>0</v>
      </c>
      <c r="AE26" s="76">
        <f t="shared" si="41"/>
        <v>0</v>
      </c>
      <c r="AF26" s="76">
        <f t="shared" si="41"/>
        <v>0</v>
      </c>
      <c r="AG26" s="76">
        <f t="shared" si="41"/>
        <v>0</v>
      </c>
      <c r="AH26" s="76">
        <f t="shared" si="41"/>
        <v>0</v>
      </c>
      <c r="AI26" s="76">
        <f t="shared" si="41"/>
        <v>0</v>
      </c>
      <c r="AJ26" s="76">
        <f t="shared" si="41"/>
        <v>0</v>
      </c>
      <c r="AK26" s="76">
        <f t="shared" si="41"/>
        <v>0</v>
      </c>
      <c r="AL26" s="76">
        <f t="shared" si="41"/>
        <v>0</v>
      </c>
      <c r="AM26" s="76">
        <f t="shared" si="41"/>
        <v>330000</v>
      </c>
      <c r="AN26" s="77">
        <f t="shared" si="41"/>
        <v>4000</v>
      </c>
      <c r="AO26" s="78"/>
      <c r="AP26" s="79" t="e">
        <f t="shared" ref="AP26:BA26" si="42">AP27+AP32+AP31+AP33+AP34+AP37+AP38</f>
        <v>#REF!</v>
      </c>
      <c r="AQ26" s="80">
        <f t="shared" si="42"/>
        <v>0</v>
      </c>
      <c r="AR26" s="80">
        <f t="shared" si="42"/>
        <v>0</v>
      </c>
      <c r="AS26" s="80">
        <f t="shared" si="42"/>
        <v>0</v>
      </c>
      <c r="AT26" s="80">
        <f t="shared" si="42"/>
        <v>0</v>
      </c>
      <c r="AU26" s="80">
        <f t="shared" si="42"/>
        <v>0</v>
      </c>
      <c r="AV26" s="80">
        <f t="shared" si="42"/>
        <v>0</v>
      </c>
      <c r="AW26" s="80">
        <f t="shared" si="42"/>
        <v>0</v>
      </c>
      <c r="AX26" s="81">
        <f t="shared" si="42"/>
        <v>0</v>
      </c>
      <c r="AY26" s="82">
        <f t="shared" si="42"/>
        <v>0</v>
      </c>
      <c r="AZ26" s="80">
        <f t="shared" si="42"/>
        <v>0</v>
      </c>
      <c r="BA26" s="80">
        <f t="shared" si="42"/>
        <v>0</v>
      </c>
    </row>
    <row r="27" spans="1:54" s="90" customFormat="1" ht="19.5" customHeight="1" x14ac:dyDescent="0.25">
      <c r="A27" s="62" t="s">
        <v>48</v>
      </c>
      <c r="B27" s="83" t="s">
        <v>49</v>
      </c>
      <c r="C27" s="84">
        <f>C28+C29+C30</f>
        <v>424000</v>
      </c>
      <c r="D27" s="84">
        <f t="shared" ref="D27:AN27" si="43">D28+D29+D30</f>
        <v>132000</v>
      </c>
      <c r="E27" s="84">
        <f t="shared" si="43"/>
        <v>10826.880000000005</v>
      </c>
      <c r="F27" s="84">
        <f t="shared" si="43"/>
        <v>0</v>
      </c>
      <c r="G27" s="84">
        <f t="shared" si="43"/>
        <v>121173.12</v>
      </c>
      <c r="H27" s="84">
        <f t="shared" si="43"/>
        <v>121173.12</v>
      </c>
      <c r="I27" s="84">
        <f t="shared" si="43"/>
        <v>132000</v>
      </c>
      <c r="J27" s="84">
        <f t="shared" si="43"/>
        <v>10826.880000000005</v>
      </c>
      <c r="K27" s="84">
        <f t="shared" si="43"/>
        <v>0</v>
      </c>
      <c r="L27" s="84">
        <f t="shared" si="43"/>
        <v>142826.88</v>
      </c>
      <c r="M27" s="84">
        <f t="shared" si="43"/>
        <v>0</v>
      </c>
      <c r="N27" s="84">
        <f t="shared" si="43"/>
        <v>160000</v>
      </c>
      <c r="O27" s="84">
        <f t="shared" si="43"/>
        <v>0</v>
      </c>
      <c r="P27" s="84">
        <f t="shared" si="43"/>
        <v>424000</v>
      </c>
      <c r="Q27" s="84">
        <f t="shared" si="43"/>
        <v>0</v>
      </c>
      <c r="R27" s="84">
        <f t="shared" si="43"/>
        <v>0</v>
      </c>
      <c r="S27" s="84">
        <f t="shared" si="43"/>
        <v>0</v>
      </c>
      <c r="T27" s="84">
        <f t="shared" si="43"/>
        <v>0</v>
      </c>
      <c r="U27" s="84">
        <f t="shared" si="43"/>
        <v>0</v>
      </c>
      <c r="V27" s="84">
        <f t="shared" si="43"/>
        <v>0</v>
      </c>
      <c r="W27" s="84">
        <f t="shared" si="43"/>
        <v>0</v>
      </c>
      <c r="X27" s="84">
        <f t="shared" si="43"/>
        <v>0</v>
      </c>
      <c r="Y27" s="84">
        <f t="shared" si="43"/>
        <v>0</v>
      </c>
      <c r="Z27" s="84">
        <f t="shared" si="43"/>
        <v>0</v>
      </c>
      <c r="AA27" s="84">
        <f t="shared" si="43"/>
        <v>0</v>
      </c>
      <c r="AB27" s="84">
        <f t="shared" si="43"/>
        <v>0</v>
      </c>
      <c r="AC27" s="84">
        <f t="shared" si="43"/>
        <v>0</v>
      </c>
      <c r="AD27" s="84">
        <f t="shared" si="43"/>
        <v>0</v>
      </c>
      <c r="AE27" s="84">
        <f t="shared" si="43"/>
        <v>0</v>
      </c>
      <c r="AF27" s="84">
        <f t="shared" si="43"/>
        <v>0</v>
      </c>
      <c r="AG27" s="84">
        <f t="shared" si="43"/>
        <v>0</v>
      </c>
      <c r="AH27" s="84">
        <f t="shared" si="43"/>
        <v>0</v>
      </c>
      <c r="AI27" s="84">
        <f t="shared" si="43"/>
        <v>0</v>
      </c>
      <c r="AJ27" s="84">
        <f t="shared" si="43"/>
        <v>0</v>
      </c>
      <c r="AK27" s="84">
        <f t="shared" si="43"/>
        <v>0</v>
      </c>
      <c r="AL27" s="84">
        <f t="shared" si="43"/>
        <v>0</v>
      </c>
      <c r="AM27" s="84">
        <f t="shared" si="43"/>
        <v>264000</v>
      </c>
      <c r="AN27" s="85">
        <f t="shared" si="43"/>
        <v>0</v>
      </c>
      <c r="AO27" s="86"/>
      <c r="AP27" s="87" t="e">
        <f t="shared" ref="AP27:BA27" si="44">AP28+AP29+AP30</f>
        <v>#REF!</v>
      </c>
      <c r="AQ27" s="84">
        <f t="shared" si="44"/>
        <v>0</v>
      </c>
      <c r="AR27" s="84">
        <f t="shared" si="44"/>
        <v>0</v>
      </c>
      <c r="AS27" s="84">
        <f t="shared" si="44"/>
        <v>0</v>
      </c>
      <c r="AT27" s="84">
        <f t="shared" si="44"/>
        <v>0</v>
      </c>
      <c r="AU27" s="84">
        <f t="shared" si="44"/>
        <v>0</v>
      </c>
      <c r="AV27" s="84">
        <f t="shared" si="44"/>
        <v>0</v>
      </c>
      <c r="AW27" s="84">
        <f t="shared" si="44"/>
        <v>0</v>
      </c>
      <c r="AX27" s="85">
        <f t="shared" si="44"/>
        <v>0</v>
      </c>
      <c r="AY27" s="88">
        <f t="shared" si="44"/>
        <v>0</v>
      </c>
      <c r="AZ27" s="84">
        <f t="shared" si="44"/>
        <v>0</v>
      </c>
      <c r="BA27" s="84">
        <f t="shared" si="44"/>
        <v>0</v>
      </c>
      <c r="BB27" s="89"/>
    </row>
    <row r="28" spans="1:54" s="90" customFormat="1" ht="19.5" customHeight="1" x14ac:dyDescent="0.25">
      <c r="A28" s="70"/>
      <c r="B28" s="71" t="s">
        <v>50</v>
      </c>
      <c r="C28" s="54">
        <v>286000</v>
      </c>
      <c r="D28" s="54">
        <v>90000</v>
      </c>
      <c r="E28" s="54">
        <v>4197.3800000000047</v>
      </c>
      <c r="F28" s="54"/>
      <c r="G28" s="56">
        <f t="shared" ref="G28:G33" si="45">D28-E28+F28</f>
        <v>85802.62</v>
      </c>
      <c r="H28" s="54">
        <v>85802.62</v>
      </c>
      <c r="I28" s="54">
        <v>76000</v>
      </c>
      <c r="J28" s="54">
        <v>4197.3800000000047</v>
      </c>
      <c r="K28" s="54"/>
      <c r="L28" s="56">
        <f t="shared" ref="L28:L33" si="46">I28+J28-K28</f>
        <v>80197.38</v>
      </c>
      <c r="M28" s="54"/>
      <c r="N28" s="54">
        <v>120000</v>
      </c>
      <c r="O28" s="54"/>
      <c r="P28" s="54">
        <f t="shared" ref="P28:P33" si="47">G28+L28+N28</f>
        <v>286000</v>
      </c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>
        <f t="shared" ref="AM28:AM33" si="48">G28+L28</f>
        <v>166000</v>
      </c>
      <c r="AN28" s="57">
        <f t="shared" ref="AN28:AN33" si="49">C28-P28</f>
        <v>0</v>
      </c>
      <c r="AO28" s="58"/>
      <c r="AP28" s="59" t="e">
        <f>#REF!-#REF!</f>
        <v>#REF!</v>
      </c>
      <c r="AQ28" s="60"/>
      <c r="AR28" s="60"/>
      <c r="AS28" s="54"/>
      <c r="AT28" s="54"/>
      <c r="AU28" s="54"/>
      <c r="AV28" s="54"/>
      <c r="AW28" s="54"/>
      <c r="AX28" s="57"/>
      <c r="AY28" s="61"/>
      <c r="AZ28" s="54"/>
      <c r="BA28" s="54"/>
      <c r="BB28" s="89"/>
    </row>
    <row r="29" spans="1:54" s="90" customFormat="1" ht="19.5" customHeight="1" x14ac:dyDescent="0.25">
      <c r="A29" s="70"/>
      <c r="B29" s="71" t="s">
        <v>51</v>
      </c>
      <c r="C29" s="54">
        <v>121000</v>
      </c>
      <c r="D29" s="54">
        <v>36000</v>
      </c>
      <c r="E29" s="54">
        <v>629.5</v>
      </c>
      <c r="F29" s="54"/>
      <c r="G29" s="56">
        <f t="shared" si="45"/>
        <v>35370.5</v>
      </c>
      <c r="H29" s="54">
        <v>35370.5</v>
      </c>
      <c r="I29" s="54">
        <v>50000</v>
      </c>
      <c r="J29" s="54">
        <v>629.5</v>
      </c>
      <c r="K29" s="54"/>
      <c r="L29" s="56">
        <f t="shared" si="46"/>
        <v>50629.5</v>
      </c>
      <c r="M29" s="54"/>
      <c r="N29" s="54">
        <v>35000</v>
      </c>
      <c r="O29" s="54"/>
      <c r="P29" s="54">
        <f t="shared" si="47"/>
        <v>121000</v>
      </c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>
        <f t="shared" si="48"/>
        <v>86000</v>
      </c>
      <c r="AN29" s="57">
        <f t="shared" si="49"/>
        <v>0</v>
      </c>
      <c r="AO29" s="58"/>
      <c r="AP29" s="59" t="e">
        <f>#REF!-#REF!</f>
        <v>#REF!</v>
      </c>
      <c r="AQ29" s="60"/>
      <c r="AR29" s="60"/>
      <c r="AS29" s="54"/>
      <c r="AT29" s="54"/>
      <c r="AU29" s="54"/>
      <c r="AV29" s="54"/>
      <c r="AW29" s="54"/>
      <c r="AX29" s="57"/>
      <c r="AY29" s="61"/>
      <c r="AZ29" s="54"/>
      <c r="BA29" s="54"/>
      <c r="BB29" s="89"/>
    </row>
    <row r="30" spans="1:54" s="90" customFormat="1" ht="19.5" customHeight="1" x14ac:dyDescent="0.25">
      <c r="A30" s="70"/>
      <c r="B30" s="71" t="s">
        <v>52</v>
      </c>
      <c r="C30" s="54">
        <v>17000</v>
      </c>
      <c r="D30" s="54">
        <v>6000</v>
      </c>
      <c r="E30" s="54">
        <v>6000</v>
      </c>
      <c r="F30" s="54"/>
      <c r="G30" s="56">
        <f t="shared" si="45"/>
        <v>0</v>
      </c>
      <c r="H30" s="54"/>
      <c r="I30" s="54">
        <v>6000</v>
      </c>
      <c r="J30" s="54">
        <v>6000</v>
      </c>
      <c r="K30" s="54"/>
      <c r="L30" s="56">
        <f t="shared" si="46"/>
        <v>12000</v>
      </c>
      <c r="M30" s="54"/>
      <c r="N30" s="54">
        <v>5000</v>
      </c>
      <c r="O30" s="54"/>
      <c r="P30" s="54">
        <f t="shared" si="47"/>
        <v>17000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>
        <f t="shared" si="48"/>
        <v>12000</v>
      </c>
      <c r="AN30" s="57">
        <f t="shared" si="49"/>
        <v>0</v>
      </c>
      <c r="AO30" s="58"/>
      <c r="AP30" s="59" t="e">
        <f>#REF!-#REF!</f>
        <v>#REF!</v>
      </c>
      <c r="AQ30" s="60"/>
      <c r="AR30" s="60"/>
      <c r="AS30" s="54"/>
      <c r="AT30" s="54"/>
      <c r="AU30" s="54"/>
      <c r="AV30" s="54"/>
      <c r="AW30" s="54"/>
      <c r="AX30" s="57"/>
      <c r="AY30" s="61"/>
      <c r="AZ30" s="54"/>
      <c r="BA30" s="54"/>
      <c r="BB30" s="89"/>
    </row>
    <row r="31" spans="1:54" s="90" customFormat="1" ht="19.5" customHeight="1" x14ac:dyDescent="0.25">
      <c r="A31" s="70" t="s">
        <v>53</v>
      </c>
      <c r="B31" s="71" t="s">
        <v>54</v>
      </c>
      <c r="C31" s="54">
        <v>0</v>
      </c>
      <c r="D31" s="54"/>
      <c r="E31" s="54">
        <v>0</v>
      </c>
      <c r="F31" s="54"/>
      <c r="G31" s="56">
        <f t="shared" si="45"/>
        <v>0</v>
      </c>
      <c r="H31" s="54"/>
      <c r="I31" s="54"/>
      <c r="J31" s="54">
        <v>0</v>
      </c>
      <c r="K31" s="54"/>
      <c r="L31" s="56">
        <f t="shared" si="46"/>
        <v>0</v>
      </c>
      <c r="M31" s="54"/>
      <c r="N31" s="54"/>
      <c r="O31" s="54"/>
      <c r="P31" s="54">
        <f t="shared" si="47"/>
        <v>0</v>
      </c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>
        <f t="shared" si="48"/>
        <v>0</v>
      </c>
      <c r="AN31" s="57">
        <f t="shared" si="49"/>
        <v>0</v>
      </c>
      <c r="AO31" s="58"/>
      <c r="AP31" s="59" t="e">
        <f>#REF!-#REF!</f>
        <v>#REF!</v>
      </c>
      <c r="AQ31" s="60"/>
      <c r="AR31" s="60"/>
      <c r="AS31" s="54"/>
      <c r="AT31" s="54"/>
      <c r="AU31" s="54"/>
      <c r="AV31" s="54"/>
      <c r="AW31" s="54"/>
      <c r="AX31" s="57"/>
      <c r="AY31" s="61"/>
      <c r="AZ31" s="54"/>
      <c r="BA31" s="54"/>
      <c r="BB31" s="89"/>
    </row>
    <row r="32" spans="1:54" s="90" customFormat="1" ht="19.5" customHeight="1" x14ac:dyDescent="0.25">
      <c r="A32" s="70" t="s">
        <v>55</v>
      </c>
      <c r="B32" s="71" t="s">
        <v>56</v>
      </c>
      <c r="C32" s="91">
        <v>62000</v>
      </c>
      <c r="D32" s="91">
        <v>1000</v>
      </c>
      <c r="E32" s="54">
        <v>1000</v>
      </c>
      <c r="F32" s="91"/>
      <c r="G32" s="56">
        <f t="shared" si="45"/>
        <v>0</v>
      </c>
      <c r="H32" s="91"/>
      <c r="I32" s="54">
        <v>1000</v>
      </c>
      <c r="J32" s="54">
        <v>1000</v>
      </c>
      <c r="K32" s="91"/>
      <c r="L32" s="56">
        <f t="shared" si="46"/>
        <v>2000</v>
      </c>
      <c r="M32" s="91"/>
      <c r="N32" s="54">
        <v>60000</v>
      </c>
      <c r="O32" s="54"/>
      <c r="P32" s="54">
        <f t="shared" si="47"/>
        <v>62000</v>
      </c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>
        <f t="shared" si="48"/>
        <v>2000</v>
      </c>
      <c r="AN32" s="57">
        <f t="shared" si="49"/>
        <v>0</v>
      </c>
      <c r="AO32" s="58"/>
      <c r="AP32" s="59" t="e">
        <f>#REF!-#REF!</f>
        <v>#REF!</v>
      </c>
      <c r="AQ32" s="60"/>
      <c r="AR32" s="60"/>
      <c r="AS32" s="91"/>
      <c r="AT32" s="91"/>
      <c r="AU32" s="91"/>
      <c r="AV32" s="91"/>
      <c r="AW32" s="91"/>
      <c r="AX32" s="92"/>
      <c r="AY32" s="93"/>
      <c r="AZ32" s="91"/>
      <c r="BA32" s="91"/>
      <c r="BB32" s="89"/>
    </row>
    <row r="33" spans="1:54" s="90" customFormat="1" ht="19.5" customHeight="1" x14ac:dyDescent="0.25">
      <c r="A33" s="70" t="s">
        <v>55</v>
      </c>
      <c r="B33" s="71" t="s">
        <v>57</v>
      </c>
      <c r="C33" s="91">
        <v>0</v>
      </c>
      <c r="D33" s="91"/>
      <c r="E33" s="54">
        <v>0</v>
      </c>
      <c r="F33" s="91"/>
      <c r="G33" s="56">
        <f t="shared" si="45"/>
        <v>0</v>
      </c>
      <c r="H33" s="91"/>
      <c r="I33" s="54"/>
      <c r="J33" s="54">
        <v>0</v>
      </c>
      <c r="K33" s="91"/>
      <c r="L33" s="56">
        <f t="shared" si="46"/>
        <v>0</v>
      </c>
      <c r="M33" s="91"/>
      <c r="N33" s="54"/>
      <c r="O33" s="54"/>
      <c r="P33" s="54">
        <f t="shared" si="47"/>
        <v>0</v>
      </c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>
        <f t="shared" si="48"/>
        <v>0</v>
      </c>
      <c r="AN33" s="57">
        <f t="shared" si="49"/>
        <v>0</v>
      </c>
      <c r="AO33" s="58"/>
      <c r="AP33" s="59" t="e">
        <f>#REF!-#REF!</f>
        <v>#REF!</v>
      </c>
      <c r="AQ33" s="60"/>
      <c r="AR33" s="60"/>
      <c r="AS33" s="91"/>
      <c r="AT33" s="91"/>
      <c r="AU33" s="91"/>
      <c r="AV33" s="91"/>
      <c r="AW33" s="91"/>
      <c r="AX33" s="92"/>
      <c r="AY33" s="93"/>
      <c r="AZ33" s="91"/>
      <c r="BA33" s="91"/>
      <c r="BB33" s="89"/>
    </row>
    <row r="34" spans="1:54" s="90" customFormat="1" ht="19.5" customHeight="1" x14ac:dyDescent="0.25">
      <c r="A34" s="62" t="s">
        <v>58</v>
      </c>
      <c r="B34" s="83" t="s">
        <v>59</v>
      </c>
      <c r="C34" s="84">
        <f>C35+C36</f>
        <v>0</v>
      </c>
      <c r="D34" s="84">
        <f t="shared" ref="D34:AN34" si="50">D35+D36</f>
        <v>0</v>
      </c>
      <c r="E34" s="84">
        <f t="shared" si="50"/>
        <v>0</v>
      </c>
      <c r="F34" s="84">
        <f t="shared" si="50"/>
        <v>0</v>
      </c>
      <c r="G34" s="84">
        <f t="shared" si="50"/>
        <v>0</v>
      </c>
      <c r="H34" s="84">
        <f t="shared" si="50"/>
        <v>0</v>
      </c>
      <c r="I34" s="84">
        <f t="shared" si="50"/>
        <v>0</v>
      </c>
      <c r="J34" s="84">
        <f t="shared" si="50"/>
        <v>0</v>
      </c>
      <c r="K34" s="84">
        <f t="shared" si="50"/>
        <v>0</v>
      </c>
      <c r="L34" s="84">
        <f t="shared" si="50"/>
        <v>0</v>
      </c>
      <c r="M34" s="84">
        <f t="shared" si="50"/>
        <v>0</v>
      </c>
      <c r="N34" s="84">
        <f t="shared" si="50"/>
        <v>0</v>
      </c>
      <c r="O34" s="84">
        <f t="shared" si="50"/>
        <v>0</v>
      </c>
      <c r="P34" s="84">
        <f t="shared" si="50"/>
        <v>0</v>
      </c>
      <c r="Q34" s="84">
        <f t="shared" si="50"/>
        <v>0</v>
      </c>
      <c r="R34" s="84">
        <f t="shared" si="50"/>
        <v>0</v>
      </c>
      <c r="S34" s="84">
        <f t="shared" si="50"/>
        <v>0</v>
      </c>
      <c r="T34" s="84">
        <f t="shared" si="50"/>
        <v>0</v>
      </c>
      <c r="U34" s="84">
        <f t="shared" si="50"/>
        <v>0</v>
      </c>
      <c r="V34" s="84">
        <f t="shared" si="50"/>
        <v>0</v>
      </c>
      <c r="W34" s="84">
        <f t="shared" si="50"/>
        <v>0</v>
      </c>
      <c r="X34" s="84">
        <f t="shared" si="50"/>
        <v>0</v>
      </c>
      <c r="Y34" s="84">
        <f t="shared" si="50"/>
        <v>0</v>
      </c>
      <c r="Z34" s="84">
        <f t="shared" si="50"/>
        <v>0</v>
      </c>
      <c r="AA34" s="84">
        <f t="shared" si="50"/>
        <v>0</v>
      </c>
      <c r="AB34" s="84">
        <f t="shared" si="50"/>
        <v>0</v>
      </c>
      <c r="AC34" s="84">
        <f t="shared" si="50"/>
        <v>0</v>
      </c>
      <c r="AD34" s="84">
        <f t="shared" si="50"/>
        <v>0</v>
      </c>
      <c r="AE34" s="84">
        <f t="shared" si="50"/>
        <v>0</v>
      </c>
      <c r="AF34" s="84">
        <f t="shared" si="50"/>
        <v>0</v>
      </c>
      <c r="AG34" s="84">
        <f t="shared" si="50"/>
        <v>0</v>
      </c>
      <c r="AH34" s="84">
        <f t="shared" si="50"/>
        <v>0</v>
      </c>
      <c r="AI34" s="84">
        <f t="shared" si="50"/>
        <v>0</v>
      </c>
      <c r="AJ34" s="84"/>
      <c r="AK34" s="84">
        <f t="shared" si="50"/>
        <v>0</v>
      </c>
      <c r="AL34" s="84">
        <f t="shared" si="50"/>
        <v>0</v>
      </c>
      <c r="AM34" s="84">
        <f t="shared" si="50"/>
        <v>0</v>
      </c>
      <c r="AN34" s="85">
        <f t="shared" si="50"/>
        <v>0</v>
      </c>
      <c r="AO34" s="88"/>
      <c r="AP34" s="87" t="e">
        <f t="shared" ref="AP34:BA34" si="51">AP35+AP36</f>
        <v>#REF!</v>
      </c>
      <c r="AQ34" s="84">
        <f t="shared" si="51"/>
        <v>0</v>
      </c>
      <c r="AR34" s="84">
        <f t="shared" si="51"/>
        <v>0</v>
      </c>
      <c r="AS34" s="84">
        <f t="shared" si="51"/>
        <v>0</v>
      </c>
      <c r="AT34" s="84">
        <f t="shared" si="51"/>
        <v>0</v>
      </c>
      <c r="AU34" s="84">
        <f t="shared" si="51"/>
        <v>0</v>
      </c>
      <c r="AV34" s="84">
        <f t="shared" si="51"/>
        <v>0</v>
      </c>
      <c r="AW34" s="84">
        <f t="shared" si="51"/>
        <v>0</v>
      </c>
      <c r="AX34" s="85">
        <f t="shared" si="51"/>
        <v>0</v>
      </c>
      <c r="AY34" s="88">
        <f t="shared" si="51"/>
        <v>0</v>
      </c>
      <c r="AZ34" s="84">
        <f t="shared" si="51"/>
        <v>0</v>
      </c>
      <c r="BA34" s="84">
        <f t="shared" si="51"/>
        <v>0</v>
      </c>
      <c r="BB34" s="89"/>
    </row>
    <row r="35" spans="1:54" s="90" customFormat="1" ht="19.5" customHeight="1" x14ac:dyDescent="0.25">
      <c r="A35" s="70"/>
      <c r="B35" s="71" t="s">
        <v>60</v>
      </c>
      <c r="C35" s="91">
        <v>0</v>
      </c>
      <c r="D35" s="91"/>
      <c r="E35" s="91"/>
      <c r="F35" s="91"/>
      <c r="G35" s="56">
        <f t="shared" ref="G35:G37" si="52">D35-E35+F35</f>
        <v>0</v>
      </c>
      <c r="H35" s="91"/>
      <c r="I35" s="54"/>
      <c r="J35" s="91"/>
      <c r="K35" s="91"/>
      <c r="L35" s="56">
        <f t="shared" ref="L35:L37" si="53">I35+J35-K35</f>
        <v>0</v>
      </c>
      <c r="M35" s="91"/>
      <c r="N35" s="91"/>
      <c r="O35" s="91"/>
      <c r="P35" s="54">
        <f t="shared" ref="P35:P37" si="54">G35+L35+N35</f>
        <v>0</v>
      </c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>
        <f t="shared" ref="AM35:AM37" si="55">G35+L35</f>
        <v>0</v>
      </c>
      <c r="AN35" s="57">
        <f t="shared" ref="AN35:AN37" si="56">C35-P35</f>
        <v>0</v>
      </c>
      <c r="AO35" s="58"/>
      <c r="AP35" s="59" t="e">
        <f>#REF!-#REF!</f>
        <v>#REF!</v>
      </c>
      <c r="AQ35" s="60"/>
      <c r="AR35" s="60"/>
      <c r="AS35" s="91"/>
      <c r="AT35" s="91"/>
      <c r="AU35" s="91"/>
      <c r="AV35" s="91"/>
      <c r="AW35" s="91"/>
      <c r="AX35" s="92"/>
      <c r="AY35" s="93"/>
      <c r="AZ35" s="91"/>
      <c r="BA35" s="91"/>
      <c r="BB35" s="89"/>
    </row>
    <row r="36" spans="1:54" s="90" customFormat="1" ht="19.5" customHeight="1" x14ac:dyDescent="0.25">
      <c r="A36" s="70"/>
      <c r="B36" s="71" t="s">
        <v>61</v>
      </c>
      <c r="C36" s="91">
        <v>0</v>
      </c>
      <c r="D36" s="91"/>
      <c r="E36" s="91"/>
      <c r="F36" s="91"/>
      <c r="G36" s="56">
        <f t="shared" si="52"/>
        <v>0</v>
      </c>
      <c r="H36" s="91"/>
      <c r="I36" s="54"/>
      <c r="J36" s="91"/>
      <c r="K36" s="91"/>
      <c r="L36" s="56">
        <f t="shared" si="53"/>
        <v>0</v>
      </c>
      <c r="M36" s="91"/>
      <c r="N36" s="91"/>
      <c r="O36" s="91"/>
      <c r="P36" s="54">
        <f t="shared" si="54"/>
        <v>0</v>
      </c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>
        <f t="shared" si="55"/>
        <v>0</v>
      </c>
      <c r="AN36" s="57">
        <f t="shared" si="56"/>
        <v>0</v>
      </c>
      <c r="AO36" s="58"/>
      <c r="AP36" s="59" t="e">
        <f>#REF!-#REF!</f>
        <v>#REF!</v>
      </c>
      <c r="AQ36" s="60"/>
      <c r="AR36" s="60"/>
      <c r="AS36" s="91"/>
      <c r="AT36" s="91"/>
      <c r="AU36" s="91"/>
      <c r="AV36" s="91"/>
      <c r="AW36" s="91"/>
      <c r="AX36" s="92"/>
      <c r="AY36" s="93"/>
      <c r="AZ36" s="91"/>
      <c r="BA36" s="91"/>
      <c r="BB36" s="89"/>
    </row>
    <row r="37" spans="1:54" s="90" customFormat="1" ht="19.5" customHeight="1" x14ac:dyDescent="0.25">
      <c r="A37" s="70" t="s">
        <v>62</v>
      </c>
      <c r="B37" s="71" t="s">
        <v>63</v>
      </c>
      <c r="C37" s="54">
        <v>54000</v>
      </c>
      <c r="D37" s="54">
        <v>18000</v>
      </c>
      <c r="E37" s="54">
        <v>8604.2000000000007</v>
      </c>
      <c r="F37" s="54"/>
      <c r="G37" s="56">
        <f t="shared" si="52"/>
        <v>9395.7999999999993</v>
      </c>
      <c r="H37" s="54">
        <v>9395.7999999999993</v>
      </c>
      <c r="I37" s="54">
        <v>18000</v>
      </c>
      <c r="J37" s="54">
        <v>8604.2000000000007</v>
      </c>
      <c r="K37" s="54"/>
      <c r="L37" s="56">
        <f t="shared" si="53"/>
        <v>26604.2</v>
      </c>
      <c r="M37" s="54"/>
      <c r="N37" s="54">
        <v>18000</v>
      </c>
      <c r="O37" s="54"/>
      <c r="P37" s="54">
        <f t="shared" si="54"/>
        <v>54000</v>
      </c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>
        <f t="shared" si="55"/>
        <v>36000</v>
      </c>
      <c r="AN37" s="57">
        <f t="shared" si="56"/>
        <v>0</v>
      </c>
      <c r="AO37" s="58"/>
      <c r="AP37" s="59" t="e">
        <f>#REF!-#REF!</f>
        <v>#REF!</v>
      </c>
      <c r="AQ37" s="60"/>
      <c r="AR37" s="60"/>
      <c r="AS37" s="54"/>
      <c r="AT37" s="54"/>
      <c r="AU37" s="54"/>
      <c r="AV37" s="54"/>
      <c r="AW37" s="54"/>
      <c r="AX37" s="57"/>
      <c r="AY37" s="61"/>
      <c r="AZ37" s="54"/>
      <c r="BA37" s="54"/>
      <c r="BB37" s="89"/>
    </row>
    <row r="38" spans="1:54" s="90" customFormat="1" ht="19.5" customHeight="1" x14ac:dyDescent="0.25">
      <c r="A38" s="62" t="s">
        <v>64</v>
      </c>
      <c r="B38" s="46" t="s">
        <v>65</v>
      </c>
      <c r="C38" s="63">
        <f>C39+C40</f>
        <v>32000</v>
      </c>
      <c r="D38" s="63">
        <f t="shared" ref="D38:AN38" si="57">D39+D40</f>
        <v>14000</v>
      </c>
      <c r="E38" s="63">
        <f t="shared" si="57"/>
        <v>1736.5400000000009</v>
      </c>
      <c r="F38" s="63">
        <f t="shared" si="57"/>
        <v>0</v>
      </c>
      <c r="G38" s="63">
        <f t="shared" si="57"/>
        <v>12263.46</v>
      </c>
      <c r="H38" s="63">
        <f t="shared" si="57"/>
        <v>12263.46</v>
      </c>
      <c r="I38" s="63">
        <f t="shared" si="57"/>
        <v>14000</v>
      </c>
      <c r="J38" s="63">
        <f t="shared" si="57"/>
        <v>1736.5400000000009</v>
      </c>
      <c r="K38" s="63">
        <f t="shared" si="57"/>
        <v>0</v>
      </c>
      <c r="L38" s="63">
        <f t="shared" si="57"/>
        <v>15736.54</v>
      </c>
      <c r="M38" s="63">
        <f t="shared" si="57"/>
        <v>0</v>
      </c>
      <c r="N38" s="63">
        <f t="shared" si="57"/>
        <v>0</v>
      </c>
      <c r="O38" s="63">
        <f t="shared" si="57"/>
        <v>0</v>
      </c>
      <c r="P38" s="63">
        <f t="shared" si="57"/>
        <v>28000</v>
      </c>
      <c r="Q38" s="63">
        <f t="shared" si="57"/>
        <v>0</v>
      </c>
      <c r="R38" s="63">
        <f t="shared" si="57"/>
        <v>0</v>
      </c>
      <c r="S38" s="63">
        <f t="shared" si="57"/>
        <v>0</v>
      </c>
      <c r="T38" s="63">
        <f t="shared" si="57"/>
        <v>0</v>
      </c>
      <c r="U38" s="63">
        <f t="shared" si="57"/>
        <v>0</v>
      </c>
      <c r="V38" s="63">
        <f t="shared" si="57"/>
        <v>0</v>
      </c>
      <c r="W38" s="63">
        <f t="shared" si="57"/>
        <v>0</v>
      </c>
      <c r="X38" s="63">
        <f t="shared" si="57"/>
        <v>0</v>
      </c>
      <c r="Y38" s="63">
        <f t="shared" si="57"/>
        <v>0</v>
      </c>
      <c r="Z38" s="63">
        <f t="shared" si="57"/>
        <v>0</v>
      </c>
      <c r="AA38" s="63">
        <f t="shared" si="57"/>
        <v>0</v>
      </c>
      <c r="AB38" s="63">
        <f t="shared" si="57"/>
        <v>0</v>
      </c>
      <c r="AC38" s="63">
        <f t="shared" si="57"/>
        <v>0</v>
      </c>
      <c r="AD38" s="63">
        <f t="shared" si="57"/>
        <v>0</v>
      </c>
      <c r="AE38" s="63">
        <f t="shared" si="57"/>
        <v>0</v>
      </c>
      <c r="AF38" s="63">
        <f t="shared" si="57"/>
        <v>0</v>
      </c>
      <c r="AG38" s="63">
        <f t="shared" si="57"/>
        <v>0</v>
      </c>
      <c r="AH38" s="63">
        <f t="shared" si="57"/>
        <v>0</v>
      </c>
      <c r="AI38" s="63">
        <f t="shared" si="57"/>
        <v>0</v>
      </c>
      <c r="AJ38" s="63">
        <f t="shared" si="57"/>
        <v>0</v>
      </c>
      <c r="AK38" s="63">
        <f t="shared" si="57"/>
        <v>0</v>
      </c>
      <c r="AL38" s="63">
        <f t="shared" si="57"/>
        <v>0</v>
      </c>
      <c r="AM38" s="63">
        <f t="shared" si="57"/>
        <v>28000</v>
      </c>
      <c r="AN38" s="64">
        <f t="shared" si="57"/>
        <v>4000</v>
      </c>
      <c r="AO38" s="67"/>
      <c r="AP38" s="66" t="e">
        <f t="shared" ref="AP38:BA38" si="58">AP39+AP40</f>
        <v>#REF!</v>
      </c>
      <c r="AQ38" s="63">
        <f t="shared" si="58"/>
        <v>0</v>
      </c>
      <c r="AR38" s="63">
        <f t="shared" si="58"/>
        <v>0</v>
      </c>
      <c r="AS38" s="63">
        <f t="shared" si="58"/>
        <v>0</v>
      </c>
      <c r="AT38" s="63">
        <f t="shared" si="58"/>
        <v>0</v>
      </c>
      <c r="AU38" s="63">
        <f t="shared" si="58"/>
        <v>0</v>
      </c>
      <c r="AV38" s="63">
        <f t="shared" si="58"/>
        <v>0</v>
      </c>
      <c r="AW38" s="63">
        <f t="shared" si="58"/>
        <v>0</v>
      </c>
      <c r="AX38" s="64">
        <f t="shared" si="58"/>
        <v>0</v>
      </c>
      <c r="AY38" s="67">
        <f t="shared" si="58"/>
        <v>0</v>
      </c>
      <c r="AZ38" s="63">
        <f t="shared" si="58"/>
        <v>0</v>
      </c>
      <c r="BA38" s="63">
        <f t="shared" si="58"/>
        <v>0</v>
      </c>
      <c r="BB38" s="89"/>
    </row>
    <row r="39" spans="1:54" s="73" customFormat="1" ht="19.5" customHeight="1" x14ac:dyDescent="0.25">
      <c r="A39" s="52"/>
      <c r="B39" s="53" t="s">
        <v>66</v>
      </c>
      <c r="C39" s="55">
        <v>0</v>
      </c>
      <c r="D39" s="55"/>
      <c r="E39" s="55"/>
      <c r="F39" s="55"/>
      <c r="G39" s="56">
        <f t="shared" ref="G39:G40" si="59">D39-E39+F39</f>
        <v>0</v>
      </c>
      <c r="H39" s="55"/>
      <c r="I39" s="54"/>
      <c r="J39" s="55"/>
      <c r="K39" s="55"/>
      <c r="L39" s="56">
        <f t="shared" ref="L39:L40" si="60">I39+J39-K39</f>
        <v>0</v>
      </c>
      <c r="M39" s="55"/>
      <c r="N39" s="55"/>
      <c r="O39" s="55"/>
      <c r="P39" s="54">
        <f t="shared" ref="P39:P40" si="61">G39+L39+N39</f>
        <v>0</v>
      </c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>
        <f t="shared" ref="AM39:AM40" si="62">G39+L39</f>
        <v>0</v>
      </c>
      <c r="AN39" s="57">
        <f t="shared" ref="AN39:AN40" si="63">C39-P39</f>
        <v>0</v>
      </c>
      <c r="AO39" s="58"/>
      <c r="AP39" s="59" t="e">
        <f>#REF!-#REF!</f>
        <v>#REF!</v>
      </c>
      <c r="AQ39" s="60"/>
      <c r="AR39" s="60"/>
      <c r="AS39" s="54"/>
      <c r="AT39" s="54"/>
      <c r="AU39" s="54"/>
      <c r="AV39" s="54"/>
      <c r="AW39" s="54"/>
      <c r="AX39" s="57"/>
      <c r="AY39" s="61"/>
      <c r="AZ39" s="54"/>
      <c r="BA39" s="54"/>
      <c r="BB39" s="72"/>
    </row>
    <row r="40" spans="1:54" s="73" customFormat="1" ht="19.5" customHeight="1" x14ac:dyDescent="0.25">
      <c r="A40" s="52"/>
      <c r="B40" s="53" t="s">
        <v>67</v>
      </c>
      <c r="C40" s="94">
        <v>32000</v>
      </c>
      <c r="D40" s="94">
        <v>14000</v>
      </c>
      <c r="E40" s="94">
        <v>1736.5400000000009</v>
      </c>
      <c r="F40" s="94"/>
      <c r="G40" s="56">
        <f t="shared" si="59"/>
        <v>12263.46</v>
      </c>
      <c r="H40" s="94">
        <v>12263.46</v>
      </c>
      <c r="I40" s="94">
        <v>14000</v>
      </c>
      <c r="J40" s="94">
        <v>1736.5400000000009</v>
      </c>
      <c r="K40" s="94"/>
      <c r="L40" s="56">
        <f t="shared" si="60"/>
        <v>15736.54</v>
      </c>
      <c r="M40" s="94"/>
      <c r="N40" s="94"/>
      <c r="O40" s="94"/>
      <c r="P40" s="54">
        <f t="shared" si="61"/>
        <v>28000</v>
      </c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>
        <f t="shared" si="62"/>
        <v>28000</v>
      </c>
      <c r="AN40" s="57">
        <f t="shared" si="63"/>
        <v>4000</v>
      </c>
      <c r="AO40" s="58"/>
      <c r="AP40" s="59" t="e">
        <f>#REF!-#REF!</f>
        <v>#REF!</v>
      </c>
      <c r="AQ40" s="60"/>
      <c r="AR40" s="60"/>
      <c r="AS40" s="91"/>
      <c r="AT40" s="91"/>
      <c r="AU40" s="91"/>
      <c r="AV40" s="91"/>
      <c r="AW40" s="91"/>
      <c r="AX40" s="92"/>
      <c r="AY40" s="93"/>
      <c r="AZ40" s="91"/>
      <c r="BA40" s="91"/>
      <c r="BB40" s="72"/>
    </row>
    <row r="41" spans="1:54" ht="19.5" customHeight="1" x14ac:dyDescent="0.25">
      <c r="A41" s="74">
        <v>3</v>
      </c>
      <c r="B41" s="75" t="s">
        <v>68</v>
      </c>
      <c r="C41" s="76">
        <f>C42+C43+C44+C45</f>
        <v>1110000</v>
      </c>
      <c r="D41" s="76">
        <f t="shared" ref="D41:AN41" si="64">D42+D43+D44+D45</f>
        <v>465000</v>
      </c>
      <c r="E41" s="76">
        <f t="shared" si="64"/>
        <v>465000</v>
      </c>
      <c r="F41" s="76">
        <f t="shared" si="64"/>
        <v>0</v>
      </c>
      <c r="G41" s="76">
        <f t="shared" si="64"/>
        <v>0</v>
      </c>
      <c r="H41" s="76">
        <f t="shared" si="64"/>
        <v>0</v>
      </c>
      <c r="I41" s="76">
        <f t="shared" si="64"/>
        <v>83000</v>
      </c>
      <c r="J41" s="76">
        <f t="shared" si="64"/>
        <v>465000</v>
      </c>
      <c r="K41" s="76">
        <f t="shared" si="64"/>
        <v>0</v>
      </c>
      <c r="L41" s="76">
        <f t="shared" si="64"/>
        <v>548000</v>
      </c>
      <c r="M41" s="76">
        <f t="shared" si="64"/>
        <v>0</v>
      </c>
      <c r="N41" s="76">
        <f t="shared" si="64"/>
        <v>180000</v>
      </c>
      <c r="O41" s="76">
        <f t="shared" si="64"/>
        <v>0</v>
      </c>
      <c r="P41" s="76">
        <f t="shared" si="64"/>
        <v>728000</v>
      </c>
      <c r="Q41" s="76">
        <f t="shared" si="64"/>
        <v>0</v>
      </c>
      <c r="R41" s="76">
        <f t="shared" si="64"/>
        <v>0</v>
      </c>
      <c r="S41" s="76">
        <f t="shared" si="64"/>
        <v>0</v>
      </c>
      <c r="T41" s="76">
        <f t="shared" si="64"/>
        <v>0</v>
      </c>
      <c r="U41" s="76">
        <f t="shared" si="64"/>
        <v>0</v>
      </c>
      <c r="V41" s="76">
        <f t="shared" si="64"/>
        <v>0</v>
      </c>
      <c r="W41" s="76">
        <f t="shared" si="64"/>
        <v>0</v>
      </c>
      <c r="X41" s="76">
        <f t="shared" si="64"/>
        <v>0</v>
      </c>
      <c r="Y41" s="76">
        <f t="shared" si="64"/>
        <v>0</v>
      </c>
      <c r="Z41" s="76">
        <f t="shared" si="64"/>
        <v>0</v>
      </c>
      <c r="AA41" s="76">
        <f t="shared" si="64"/>
        <v>0</v>
      </c>
      <c r="AB41" s="76">
        <f t="shared" si="64"/>
        <v>0</v>
      </c>
      <c r="AC41" s="76">
        <f t="shared" si="64"/>
        <v>0</v>
      </c>
      <c r="AD41" s="76">
        <f t="shared" si="64"/>
        <v>0</v>
      </c>
      <c r="AE41" s="76">
        <f t="shared" si="64"/>
        <v>0</v>
      </c>
      <c r="AF41" s="76">
        <f t="shared" si="64"/>
        <v>0</v>
      </c>
      <c r="AG41" s="76">
        <f t="shared" si="64"/>
        <v>0</v>
      </c>
      <c r="AH41" s="76">
        <f t="shared" si="64"/>
        <v>0</v>
      </c>
      <c r="AI41" s="76">
        <f t="shared" si="64"/>
        <v>0</v>
      </c>
      <c r="AJ41" s="76">
        <f t="shared" si="64"/>
        <v>0</v>
      </c>
      <c r="AK41" s="76">
        <f t="shared" si="64"/>
        <v>0</v>
      </c>
      <c r="AL41" s="76">
        <f t="shared" si="64"/>
        <v>0</v>
      </c>
      <c r="AM41" s="76">
        <f t="shared" si="64"/>
        <v>548000</v>
      </c>
      <c r="AN41" s="77">
        <f t="shared" si="64"/>
        <v>382000</v>
      </c>
      <c r="AO41" s="78"/>
      <c r="AP41" s="79" t="e">
        <f t="shared" ref="AP41:BA41" si="65">AP42+AP43+AP44+AP45</f>
        <v>#REF!</v>
      </c>
      <c r="AQ41" s="80">
        <f t="shared" si="65"/>
        <v>0</v>
      </c>
      <c r="AR41" s="80">
        <f t="shared" si="65"/>
        <v>0</v>
      </c>
      <c r="AS41" s="80">
        <f t="shared" si="65"/>
        <v>0</v>
      </c>
      <c r="AT41" s="80">
        <f t="shared" si="65"/>
        <v>0</v>
      </c>
      <c r="AU41" s="80">
        <f t="shared" si="65"/>
        <v>0</v>
      </c>
      <c r="AV41" s="80">
        <f t="shared" si="65"/>
        <v>0</v>
      </c>
      <c r="AW41" s="80">
        <f t="shared" si="65"/>
        <v>0</v>
      </c>
      <c r="AX41" s="81">
        <f t="shared" si="65"/>
        <v>0</v>
      </c>
      <c r="AY41" s="82">
        <f t="shared" si="65"/>
        <v>0</v>
      </c>
      <c r="AZ41" s="80">
        <f t="shared" si="65"/>
        <v>0</v>
      </c>
      <c r="BA41" s="80">
        <f t="shared" si="65"/>
        <v>0</v>
      </c>
    </row>
    <row r="42" spans="1:54" ht="19.5" customHeight="1" x14ac:dyDescent="0.25">
      <c r="A42" s="52"/>
      <c r="B42" s="53" t="s">
        <v>69</v>
      </c>
      <c r="C42" s="56">
        <f>478000+382000</f>
        <v>860000</v>
      </c>
      <c r="D42" s="56">
        <v>382000</v>
      </c>
      <c r="E42" s="56">
        <v>382000</v>
      </c>
      <c r="F42" s="56"/>
      <c r="G42" s="56">
        <f t="shared" ref="G42:G48" si="66">D42-E42+F42</f>
        <v>0</v>
      </c>
      <c r="H42" s="56"/>
      <c r="I42" s="54">
        <v>0</v>
      </c>
      <c r="J42" s="56">
        <v>382000</v>
      </c>
      <c r="K42" s="56"/>
      <c r="L42" s="56">
        <f t="shared" ref="L42:L48" si="67">I42+J42-K42</f>
        <v>382000</v>
      </c>
      <c r="M42" s="56"/>
      <c r="N42" s="56">
        <v>96000</v>
      </c>
      <c r="O42" s="56"/>
      <c r="P42" s="54">
        <f t="shared" ref="P42:P48" si="68">G42+L42+N42</f>
        <v>478000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>
        <f t="shared" ref="AM42:AM48" si="69">G42+L42</f>
        <v>382000</v>
      </c>
      <c r="AN42" s="57">
        <f t="shared" ref="AN42:AN48" si="70">C42-P42</f>
        <v>382000</v>
      </c>
      <c r="AO42" s="58"/>
      <c r="AP42" s="59" t="e">
        <f>#REF!-#REF!</f>
        <v>#REF!</v>
      </c>
      <c r="AQ42" s="60"/>
      <c r="AR42" s="60"/>
      <c r="AS42" s="60"/>
      <c r="AT42" s="60"/>
      <c r="AU42" s="60"/>
      <c r="AV42" s="60"/>
      <c r="AW42" s="60"/>
      <c r="AX42" s="95"/>
      <c r="AY42" s="96"/>
      <c r="AZ42" s="60"/>
      <c r="BA42" s="60"/>
    </row>
    <row r="43" spans="1:54" ht="19.5" customHeight="1" x14ac:dyDescent="0.25">
      <c r="A43" s="52"/>
      <c r="B43" s="97" t="s">
        <v>70</v>
      </c>
      <c r="C43" s="56">
        <v>90000</v>
      </c>
      <c r="D43" s="56">
        <v>30000</v>
      </c>
      <c r="E43" s="56">
        <v>30000</v>
      </c>
      <c r="F43" s="56"/>
      <c r="G43" s="56">
        <f t="shared" si="66"/>
        <v>0</v>
      </c>
      <c r="H43" s="56"/>
      <c r="I43" s="54">
        <v>30000</v>
      </c>
      <c r="J43" s="56">
        <v>30000</v>
      </c>
      <c r="K43" s="56"/>
      <c r="L43" s="56">
        <f t="shared" si="67"/>
        <v>60000</v>
      </c>
      <c r="M43" s="56"/>
      <c r="N43" s="56">
        <v>30000</v>
      </c>
      <c r="O43" s="56"/>
      <c r="P43" s="54">
        <f t="shared" si="68"/>
        <v>90000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>
        <f t="shared" si="69"/>
        <v>60000</v>
      </c>
      <c r="AN43" s="57">
        <f t="shared" si="70"/>
        <v>0</v>
      </c>
      <c r="AO43" s="58"/>
      <c r="AP43" s="59" t="e">
        <f>#REF!-#REF!</f>
        <v>#REF!</v>
      </c>
      <c r="AQ43" s="60"/>
      <c r="AR43" s="60"/>
      <c r="AS43" s="60"/>
      <c r="AT43" s="60"/>
      <c r="AU43" s="60"/>
      <c r="AV43" s="60"/>
      <c r="AW43" s="60"/>
      <c r="AX43" s="95"/>
      <c r="AY43" s="96"/>
      <c r="AZ43" s="60"/>
      <c r="BA43" s="60"/>
    </row>
    <row r="44" spans="1:54" ht="19.5" customHeight="1" x14ac:dyDescent="0.25">
      <c r="A44" s="52"/>
      <c r="B44" s="98" t="s">
        <v>71</v>
      </c>
      <c r="C44" s="94">
        <v>63000</v>
      </c>
      <c r="D44" s="94">
        <v>21000</v>
      </c>
      <c r="E44" s="94">
        <v>21000</v>
      </c>
      <c r="F44" s="94"/>
      <c r="G44" s="56">
        <f t="shared" si="66"/>
        <v>0</v>
      </c>
      <c r="H44" s="94"/>
      <c r="I44" s="54">
        <v>21000</v>
      </c>
      <c r="J44" s="94">
        <v>21000</v>
      </c>
      <c r="K44" s="94"/>
      <c r="L44" s="56">
        <f t="shared" si="67"/>
        <v>42000</v>
      </c>
      <c r="M44" s="94"/>
      <c r="N44" s="91">
        <v>21000</v>
      </c>
      <c r="O44" s="91"/>
      <c r="P44" s="54">
        <f t="shared" si="68"/>
        <v>63000</v>
      </c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>
        <f t="shared" si="69"/>
        <v>42000</v>
      </c>
      <c r="AN44" s="57">
        <f t="shared" si="70"/>
        <v>0</v>
      </c>
      <c r="AO44" s="58"/>
      <c r="AP44" s="59" t="e">
        <f>#REF!-#REF!</f>
        <v>#REF!</v>
      </c>
      <c r="AQ44" s="60"/>
      <c r="AR44" s="60"/>
      <c r="AS44" s="91"/>
      <c r="AT44" s="91"/>
      <c r="AU44" s="91"/>
      <c r="AV44" s="91"/>
      <c r="AW44" s="91"/>
      <c r="AX44" s="92"/>
      <c r="AY44" s="93"/>
      <c r="AZ44" s="91"/>
      <c r="BA44" s="91"/>
    </row>
    <row r="45" spans="1:54" ht="19.5" customHeight="1" x14ac:dyDescent="0.25">
      <c r="A45" s="52"/>
      <c r="B45" s="97" t="s">
        <v>72</v>
      </c>
      <c r="C45" s="94">
        <v>97000</v>
      </c>
      <c r="D45" s="94">
        <v>32000</v>
      </c>
      <c r="E45" s="94">
        <v>32000</v>
      </c>
      <c r="F45" s="94"/>
      <c r="G45" s="56">
        <f t="shared" si="66"/>
        <v>0</v>
      </c>
      <c r="H45" s="94"/>
      <c r="I45" s="54">
        <v>32000</v>
      </c>
      <c r="J45" s="94">
        <v>32000</v>
      </c>
      <c r="K45" s="94"/>
      <c r="L45" s="56">
        <f t="shared" si="67"/>
        <v>64000</v>
      </c>
      <c r="M45" s="94"/>
      <c r="N45" s="94">
        <v>33000</v>
      </c>
      <c r="O45" s="94"/>
      <c r="P45" s="54">
        <f t="shared" si="68"/>
        <v>97000</v>
      </c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>
        <f t="shared" si="69"/>
        <v>64000</v>
      </c>
      <c r="AN45" s="57">
        <f t="shared" si="70"/>
        <v>0</v>
      </c>
      <c r="AO45" s="58"/>
      <c r="AP45" s="59" t="e">
        <f>#REF!-#REF!</f>
        <v>#REF!</v>
      </c>
      <c r="AQ45" s="60"/>
      <c r="AR45" s="60"/>
      <c r="AS45" s="91"/>
      <c r="AT45" s="91"/>
      <c r="AU45" s="91"/>
      <c r="AV45" s="91"/>
      <c r="AW45" s="91"/>
      <c r="AX45" s="92"/>
      <c r="AY45" s="93"/>
      <c r="AZ45" s="91"/>
      <c r="BA45" s="91"/>
    </row>
    <row r="46" spans="1:54" ht="19.5" customHeight="1" x14ac:dyDescent="0.25">
      <c r="A46" s="99">
        <v>4</v>
      </c>
      <c r="B46" s="100" t="s">
        <v>73</v>
      </c>
      <c r="C46" s="76">
        <v>37000</v>
      </c>
      <c r="D46" s="76">
        <v>9000</v>
      </c>
      <c r="E46" s="76">
        <v>9000</v>
      </c>
      <c r="F46" s="76"/>
      <c r="G46" s="40">
        <f t="shared" si="66"/>
        <v>0</v>
      </c>
      <c r="H46" s="76"/>
      <c r="I46" s="76">
        <v>9000</v>
      </c>
      <c r="J46" s="76">
        <v>9000</v>
      </c>
      <c r="K46" s="76"/>
      <c r="L46" s="40">
        <f t="shared" si="67"/>
        <v>18000</v>
      </c>
      <c r="M46" s="76"/>
      <c r="N46" s="76">
        <v>19000</v>
      </c>
      <c r="O46" s="76"/>
      <c r="P46" s="101">
        <f t="shared" si="68"/>
        <v>37000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>
        <f t="shared" si="69"/>
        <v>18000</v>
      </c>
      <c r="AN46" s="102">
        <f t="shared" si="70"/>
        <v>0</v>
      </c>
      <c r="AO46" s="103"/>
      <c r="AP46" s="43" t="e">
        <f>#REF!-#REF!</f>
        <v>#REF!</v>
      </c>
      <c r="AQ46" s="40"/>
      <c r="AR46" s="80"/>
      <c r="AS46" s="80"/>
      <c r="AT46" s="80"/>
      <c r="AU46" s="80"/>
      <c r="AV46" s="80"/>
      <c r="AW46" s="80"/>
      <c r="AX46" s="81"/>
      <c r="AY46" s="82"/>
      <c r="AZ46" s="80"/>
      <c r="BA46" s="80"/>
    </row>
    <row r="47" spans="1:54" ht="19.5" customHeight="1" x14ac:dyDescent="0.25">
      <c r="A47" s="74">
        <v>5</v>
      </c>
      <c r="B47" s="75" t="s">
        <v>74</v>
      </c>
      <c r="C47" s="76">
        <v>189000</v>
      </c>
      <c r="D47" s="76">
        <v>63000</v>
      </c>
      <c r="E47" s="76">
        <v>22591.260000000002</v>
      </c>
      <c r="F47" s="76"/>
      <c r="G47" s="40">
        <f t="shared" si="66"/>
        <v>40408.74</v>
      </c>
      <c r="H47" s="76">
        <v>40408.74</v>
      </c>
      <c r="I47" s="76">
        <v>63000</v>
      </c>
      <c r="J47" s="76">
        <v>22591.260000000002</v>
      </c>
      <c r="K47" s="76"/>
      <c r="L47" s="40">
        <f t="shared" si="67"/>
        <v>85591.260000000009</v>
      </c>
      <c r="M47" s="76"/>
      <c r="N47" s="76">
        <v>63000</v>
      </c>
      <c r="O47" s="76"/>
      <c r="P47" s="101">
        <f t="shared" si="68"/>
        <v>189000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>
        <f t="shared" si="69"/>
        <v>126000</v>
      </c>
      <c r="AN47" s="102">
        <f t="shared" si="70"/>
        <v>0</v>
      </c>
      <c r="AO47" s="103"/>
      <c r="AP47" s="43" t="e">
        <f>#REF!-#REF!</f>
        <v>#REF!</v>
      </c>
      <c r="AQ47" s="40"/>
      <c r="AR47" s="80"/>
      <c r="AS47" s="80"/>
      <c r="AT47" s="80"/>
      <c r="AU47" s="80"/>
      <c r="AV47" s="80"/>
      <c r="AW47" s="80"/>
      <c r="AX47" s="81"/>
      <c r="AY47" s="82"/>
      <c r="AZ47" s="80"/>
      <c r="BA47" s="80"/>
    </row>
    <row r="48" spans="1:54" ht="19.5" customHeight="1" x14ac:dyDescent="0.25">
      <c r="A48" s="74"/>
      <c r="B48" s="75" t="s">
        <v>75</v>
      </c>
      <c r="C48" s="76">
        <v>2000</v>
      </c>
      <c r="D48" s="76">
        <v>1000</v>
      </c>
      <c r="E48" s="76">
        <v>1000</v>
      </c>
      <c r="F48" s="76"/>
      <c r="G48" s="40">
        <f t="shared" si="66"/>
        <v>0</v>
      </c>
      <c r="H48" s="76"/>
      <c r="I48" s="76">
        <v>1000</v>
      </c>
      <c r="J48" s="76">
        <v>1000</v>
      </c>
      <c r="K48" s="76"/>
      <c r="L48" s="40">
        <f t="shared" si="67"/>
        <v>2000</v>
      </c>
      <c r="M48" s="76"/>
      <c r="N48" s="76">
        <v>0</v>
      </c>
      <c r="O48" s="76"/>
      <c r="P48" s="101">
        <f t="shared" si="68"/>
        <v>2000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>
        <f t="shared" si="69"/>
        <v>2000</v>
      </c>
      <c r="AN48" s="102">
        <f t="shared" si="70"/>
        <v>0</v>
      </c>
      <c r="AO48" s="103"/>
      <c r="AP48" s="43" t="e">
        <f>#REF!-#REF!</f>
        <v>#REF!</v>
      </c>
      <c r="AQ48" s="40"/>
      <c r="AR48" s="80"/>
      <c r="AS48" s="80"/>
      <c r="AT48" s="80"/>
      <c r="AU48" s="80"/>
      <c r="AV48" s="80"/>
      <c r="AW48" s="80"/>
      <c r="AX48" s="81"/>
      <c r="AY48" s="82"/>
      <c r="AZ48" s="80"/>
      <c r="BA48" s="80"/>
    </row>
    <row r="49" spans="1:54" ht="19.5" customHeight="1" x14ac:dyDescent="0.25">
      <c r="A49" s="74">
        <v>6</v>
      </c>
      <c r="B49" s="75" t="s">
        <v>76</v>
      </c>
      <c r="C49" s="76">
        <f>C50+C64</f>
        <v>5039000</v>
      </c>
      <c r="D49" s="76">
        <f t="shared" ref="D49:AN49" si="71">D50+D64</f>
        <v>1604000</v>
      </c>
      <c r="E49" s="76">
        <f t="shared" si="71"/>
        <v>693311.26</v>
      </c>
      <c r="F49" s="76">
        <f t="shared" si="71"/>
        <v>0</v>
      </c>
      <c r="G49" s="76">
        <f t="shared" si="71"/>
        <v>910688.74</v>
      </c>
      <c r="H49" s="76">
        <f t="shared" si="71"/>
        <v>910688.74</v>
      </c>
      <c r="I49" s="76">
        <f t="shared" si="71"/>
        <v>1604000</v>
      </c>
      <c r="J49" s="76">
        <f t="shared" si="71"/>
        <v>693311.26</v>
      </c>
      <c r="K49" s="76">
        <f t="shared" si="71"/>
        <v>0</v>
      </c>
      <c r="L49" s="76">
        <f t="shared" si="71"/>
        <v>2297311.2599999998</v>
      </c>
      <c r="M49" s="76">
        <f t="shared" si="71"/>
        <v>0</v>
      </c>
      <c r="N49" s="76">
        <f t="shared" si="71"/>
        <v>1831000</v>
      </c>
      <c r="O49" s="76">
        <f t="shared" si="71"/>
        <v>0</v>
      </c>
      <c r="P49" s="76">
        <f t="shared" si="71"/>
        <v>5039000</v>
      </c>
      <c r="Q49" s="76">
        <f t="shared" si="71"/>
        <v>0</v>
      </c>
      <c r="R49" s="76">
        <f t="shared" si="71"/>
        <v>0</v>
      </c>
      <c r="S49" s="76">
        <f t="shared" si="71"/>
        <v>0</v>
      </c>
      <c r="T49" s="76">
        <f t="shared" si="71"/>
        <v>0</v>
      </c>
      <c r="U49" s="76">
        <f t="shared" si="71"/>
        <v>0</v>
      </c>
      <c r="V49" s="76">
        <f t="shared" si="71"/>
        <v>0</v>
      </c>
      <c r="W49" s="76">
        <f t="shared" si="71"/>
        <v>0</v>
      </c>
      <c r="X49" s="76">
        <f t="shared" si="71"/>
        <v>0</v>
      </c>
      <c r="Y49" s="76">
        <f t="shared" si="71"/>
        <v>0</v>
      </c>
      <c r="Z49" s="76">
        <f t="shared" si="71"/>
        <v>0</v>
      </c>
      <c r="AA49" s="76">
        <f t="shared" si="71"/>
        <v>0</v>
      </c>
      <c r="AB49" s="76">
        <f t="shared" si="71"/>
        <v>0</v>
      </c>
      <c r="AC49" s="76">
        <f t="shared" si="71"/>
        <v>0</v>
      </c>
      <c r="AD49" s="76">
        <f t="shared" si="71"/>
        <v>0</v>
      </c>
      <c r="AE49" s="76">
        <f t="shared" si="71"/>
        <v>0</v>
      </c>
      <c r="AF49" s="76">
        <f t="shared" si="71"/>
        <v>0</v>
      </c>
      <c r="AG49" s="76">
        <f t="shared" si="71"/>
        <v>0</v>
      </c>
      <c r="AH49" s="76">
        <f t="shared" si="71"/>
        <v>0</v>
      </c>
      <c r="AI49" s="76">
        <f t="shared" si="71"/>
        <v>0</v>
      </c>
      <c r="AJ49" s="80">
        <f t="shared" si="71"/>
        <v>0</v>
      </c>
      <c r="AK49" s="76">
        <f t="shared" si="71"/>
        <v>0</v>
      </c>
      <c r="AL49" s="76">
        <f t="shared" si="71"/>
        <v>0</v>
      </c>
      <c r="AM49" s="76">
        <f t="shared" si="71"/>
        <v>3208000</v>
      </c>
      <c r="AN49" s="77">
        <f t="shared" si="71"/>
        <v>0</v>
      </c>
      <c r="AO49" s="78"/>
      <c r="AP49" s="79" t="e">
        <f t="shared" ref="AP49:BA49" si="72">AP50+AP64</f>
        <v>#REF!</v>
      </c>
      <c r="AQ49" s="80">
        <f t="shared" si="72"/>
        <v>0</v>
      </c>
      <c r="AR49" s="80">
        <f t="shared" si="72"/>
        <v>0</v>
      </c>
      <c r="AS49" s="80">
        <f t="shared" si="72"/>
        <v>0</v>
      </c>
      <c r="AT49" s="80">
        <f t="shared" si="72"/>
        <v>0</v>
      </c>
      <c r="AU49" s="80">
        <f t="shared" si="72"/>
        <v>0</v>
      </c>
      <c r="AV49" s="80">
        <f t="shared" si="72"/>
        <v>0</v>
      </c>
      <c r="AW49" s="80">
        <f t="shared" si="72"/>
        <v>0</v>
      </c>
      <c r="AX49" s="81">
        <f t="shared" si="72"/>
        <v>0</v>
      </c>
      <c r="AY49" s="82">
        <f t="shared" si="72"/>
        <v>0</v>
      </c>
      <c r="AZ49" s="80">
        <f t="shared" si="72"/>
        <v>0</v>
      </c>
      <c r="BA49" s="80">
        <f t="shared" si="72"/>
        <v>0</v>
      </c>
    </row>
    <row r="50" spans="1:54" s="90" customFormat="1" ht="19.5" customHeight="1" x14ac:dyDescent="0.25">
      <c r="A50" s="104"/>
      <c r="B50" s="46" t="s">
        <v>77</v>
      </c>
      <c r="C50" s="84">
        <f>C51+C52+C53+C54+C55+C56+C57+C58+C59+C60+C61+C62+C63</f>
        <v>3260500</v>
      </c>
      <c r="D50" s="84">
        <f t="shared" ref="D50:AN50" si="73">D51+D52+D53+D54+D55+D56+D57+D58+D59+D60+D61+D62+D63</f>
        <v>933000</v>
      </c>
      <c r="E50" s="84">
        <f t="shared" si="73"/>
        <v>298496.31</v>
      </c>
      <c r="F50" s="84">
        <f t="shared" si="73"/>
        <v>0</v>
      </c>
      <c r="G50" s="84">
        <f t="shared" si="73"/>
        <v>634503.68999999994</v>
      </c>
      <c r="H50" s="84">
        <f t="shared" si="73"/>
        <v>634503.68999999994</v>
      </c>
      <c r="I50" s="84">
        <f t="shared" si="73"/>
        <v>996500</v>
      </c>
      <c r="J50" s="84">
        <f t="shared" si="73"/>
        <v>298496.31</v>
      </c>
      <c r="K50" s="84">
        <f t="shared" si="73"/>
        <v>0</v>
      </c>
      <c r="L50" s="84">
        <f t="shared" si="73"/>
        <v>1294996.3099999998</v>
      </c>
      <c r="M50" s="84">
        <f t="shared" si="73"/>
        <v>0</v>
      </c>
      <c r="N50" s="84">
        <f t="shared" si="73"/>
        <v>1331000</v>
      </c>
      <c r="O50" s="84">
        <f t="shared" si="73"/>
        <v>0</v>
      </c>
      <c r="P50" s="84">
        <f t="shared" si="73"/>
        <v>3260500</v>
      </c>
      <c r="Q50" s="84">
        <f t="shared" si="73"/>
        <v>0</v>
      </c>
      <c r="R50" s="84">
        <f t="shared" si="73"/>
        <v>0</v>
      </c>
      <c r="S50" s="84">
        <f t="shared" si="73"/>
        <v>0</v>
      </c>
      <c r="T50" s="84">
        <f t="shared" si="73"/>
        <v>0</v>
      </c>
      <c r="U50" s="84">
        <f t="shared" si="73"/>
        <v>0</v>
      </c>
      <c r="V50" s="84">
        <f t="shared" si="73"/>
        <v>0</v>
      </c>
      <c r="W50" s="84">
        <f t="shared" si="73"/>
        <v>0</v>
      </c>
      <c r="X50" s="84">
        <f t="shared" si="73"/>
        <v>0</v>
      </c>
      <c r="Y50" s="84">
        <f t="shared" si="73"/>
        <v>0</v>
      </c>
      <c r="Z50" s="84">
        <f t="shared" si="73"/>
        <v>0</v>
      </c>
      <c r="AA50" s="84">
        <f t="shared" si="73"/>
        <v>0</v>
      </c>
      <c r="AB50" s="84">
        <f t="shared" si="73"/>
        <v>0</v>
      </c>
      <c r="AC50" s="84">
        <f t="shared" si="73"/>
        <v>0</v>
      </c>
      <c r="AD50" s="84">
        <f t="shared" si="73"/>
        <v>0</v>
      </c>
      <c r="AE50" s="84">
        <f t="shared" si="73"/>
        <v>0</v>
      </c>
      <c r="AF50" s="84">
        <f t="shared" si="73"/>
        <v>0</v>
      </c>
      <c r="AG50" s="84">
        <f t="shared" si="73"/>
        <v>0</v>
      </c>
      <c r="AH50" s="84">
        <f t="shared" si="73"/>
        <v>0</v>
      </c>
      <c r="AI50" s="84">
        <f t="shared" si="73"/>
        <v>0</v>
      </c>
      <c r="AJ50" s="84">
        <f t="shared" si="73"/>
        <v>0</v>
      </c>
      <c r="AK50" s="84">
        <f t="shared" si="73"/>
        <v>0</v>
      </c>
      <c r="AL50" s="84">
        <f t="shared" si="73"/>
        <v>0</v>
      </c>
      <c r="AM50" s="84">
        <f t="shared" si="73"/>
        <v>1929500</v>
      </c>
      <c r="AN50" s="85">
        <f t="shared" si="73"/>
        <v>0</v>
      </c>
      <c r="AO50" s="86"/>
      <c r="AP50" s="87" t="e">
        <f t="shared" ref="AP50:BA50" si="74">AP51+AP52+AP53+AP54+AP55+AP56+AP57+AP58+AP59+AP60+AP61+AP62+AP63</f>
        <v>#REF!</v>
      </c>
      <c r="AQ50" s="84">
        <f t="shared" si="74"/>
        <v>0</v>
      </c>
      <c r="AR50" s="84">
        <f t="shared" si="74"/>
        <v>0</v>
      </c>
      <c r="AS50" s="84">
        <f t="shared" si="74"/>
        <v>0</v>
      </c>
      <c r="AT50" s="84">
        <f t="shared" si="74"/>
        <v>0</v>
      </c>
      <c r="AU50" s="84">
        <f t="shared" si="74"/>
        <v>0</v>
      </c>
      <c r="AV50" s="84">
        <f t="shared" si="74"/>
        <v>0</v>
      </c>
      <c r="AW50" s="84">
        <f t="shared" si="74"/>
        <v>0</v>
      </c>
      <c r="AX50" s="85">
        <f t="shared" si="74"/>
        <v>0</v>
      </c>
      <c r="AY50" s="88">
        <f t="shared" si="74"/>
        <v>0</v>
      </c>
      <c r="AZ50" s="84">
        <f t="shared" si="74"/>
        <v>0</v>
      </c>
      <c r="BA50" s="84">
        <f t="shared" si="74"/>
        <v>0</v>
      </c>
      <c r="BB50" s="89"/>
    </row>
    <row r="51" spans="1:54" ht="19.5" customHeight="1" x14ac:dyDescent="0.25">
      <c r="A51" s="52"/>
      <c r="B51" s="53" t="s">
        <v>78</v>
      </c>
      <c r="C51" s="56">
        <v>535500</v>
      </c>
      <c r="D51" s="56">
        <v>197000</v>
      </c>
      <c r="E51" s="56">
        <v>9230.7300000000105</v>
      </c>
      <c r="F51" s="56"/>
      <c r="G51" s="56">
        <f t="shared" ref="G51:G63" si="75">D51-E51+F51</f>
        <v>187769.27</v>
      </c>
      <c r="H51" s="56">
        <v>187769.27</v>
      </c>
      <c r="I51" s="54">
        <v>173500</v>
      </c>
      <c r="J51" s="56">
        <v>9230.7300000000105</v>
      </c>
      <c r="K51" s="56"/>
      <c r="L51" s="56">
        <f t="shared" ref="L51:L63" si="76">I51+J51-K51</f>
        <v>182730.73</v>
      </c>
      <c r="M51" s="56"/>
      <c r="N51" s="56">
        <v>165000</v>
      </c>
      <c r="O51" s="56"/>
      <c r="P51" s="54">
        <f t="shared" ref="P51:P63" si="77">G51+L51+N51</f>
        <v>535500</v>
      </c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>
        <f t="shared" ref="AM51:AM63" si="78">G51+L51</f>
        <v>370500</v>
      </c>
      <c r="AN51" s="57">
        <f t="shared" ref="AN51:AN63" si="79">C51-P51</f>
        <v>0</v>
      </c>
      <c r="AO51" s="58"/>
      <c r="AP51" s="59" t="e">
        <f>#REF!-#REF!</f>
        <v>#REF!</v>
      </c>
      <c r="AQ51" s="60"/>
      <c r="AR51" s="60"/>
      <c r="AS51" s="60"/>
      <c r="AT51" s="60"/>
      <c r="AU51" s="60"/>
      <c r="AV51" s="60"/>
      <c r="AW51" s="60"/>
      <c r="AX51" s="95"/>
      <c r="AY51" s="96"/>
      <c r="AZ51" s="60"/>
      <c r="BA51" s="60"/>
    </row>
    <row r="52" spans="1:54" ht="19.5" customHeight="1" x14ac:dyDescent="0.25">
      <c r="A52" s="52"/>
      <c r="B52" s="53" t="s">
        <v>79</v>
      </c>
      <c r="C52" s="56">
        <v>160000</v>
      </c>
      <c r="D52" s="56">
        <v>30000</v>
      </c>
      <c r="E52" s="56">
        <v>5848.9500000000007</v>
      </c>
      <c r="F52" s="56"/>
      <c r="G52" s="56">
        <f t="shared" si="75"/>
        <v>24151.05</v>
      </c>
      <c r="H52" s="56">
        <v>24151.05</v>
      </c>
      <c r="I52" s="54">
        <v>30000</v>
      </c>
      <c r="J52" s="56">
        <v>5848.9500000000007</v>
      </c>
      <c r="K52" s="56"/>
      <c r="L52" s="56">
        <f t="shared" si="76"/>
        <v>35848.949999999997</v>
      </c>
      <c r="M52" s="56"/>
      <c r="N52" s="56">
        <v>100000</v>
      </c>
      <c r="O52" s="56"/>
      <c r="P52" s="54">
        <f t="shared" si="77"/>
        <v>160000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>
        <f t="shared" si="78"/>
        <v>60000</v>
      </c>
      <c r="AN52" s="57">
        <f t="shared" si="79"/>
        <v>0</v>
      </c>
      <c r="AO52" s="58"/>
      <c r="AP52" s="59" t="e">
        <f>#REF!-#REF!</f>
        <v>#REF!</v>
      </c>
      <c r="AQ52" s="60"/>
      <c r="AR52" s="60"/>
      <c r="AS52" s="60"/>
      <c r="AT52" s="60"/>
      <c r="AU52" s="60"/>
      <c r="AV52" s="60"/>
      <c r="AW52" s="60"/>
      <c r="AX52" s="95"/>
      <c r="AY52" s="96"/>
      <c r="AZ52" s="60"/>
      <c r="BA52" s="60"/>
    </row>
    <row r="53" spans="1:54" ht="19.5" customHeight="1" x14ac:dyDescent="0.25">
      <c r="A53" s="52"/>
      <c r="B53" s="53" t="s">
        <v>80</v>
      </c>
      <c r="C53" s="60">
        <v>444000</v>
      </c>
      <c r="D53" s="60">
        <v>140000</v>
      </c>
      <c r="E53" s="56">
        <v>24095.199999999997</v>
      </c>
      <c r="F53" s="56"/>
      <c r="G53" s="56">
        <f t="shared" si="75"/>
        <v>115904.8</v>
      </c>
      <c r="H53" s="56">
        <v>115904.8</v>
      </c>
      <c r="I53" s="54">
        <v>160000</v>
      </c>
      <c r="J53" s="56">
        <v>24095.199999999997</v>
      </c>
      <c r="K53" s="56"/>
      <c r="L53" s="56">
        <f t="shared" si="76"/>
        <v>184095.2</v>
      </c>
      <c r="M53" s="56"/>
      <c r="N53" s="56">
        <v>144000</v>
      </c>
      <c r="O53" s="56"/>
      <c r="P53" s="54">
        <f t="shared" si="77"/>
        <v>444000</v>
      </c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>
        <f t="shared" si="78"/>
        <v>300000</v>
      </c>
      <c r="AN53" s="57">
        <f t="shared" si="79"/>
        <v>0</v>
      </c>
      <c r="AO53" s="58"/>
      <c r="AP53" s="59" t="e">
        <f>#REF!-#REF!</f>
        <v>#REF!</v>
      </c>
      <c r="AQ53" s="60"/>
      <c r="AR53" s="60"/>
      <c r="AS53" s="60"/>
      <c r="AT53" s="60"/>
      <c r="AU53" s="60"/>
      <c r="AV53" s="60"/>
      <c r="AW53" s="60"/>
      <c r="AX53" s="95"/>
      <c r="AY53" s="96"/>
      <c r="AZ53" s="60"/>
      <c r="BA53" s="60"/>
    </row>
    <row r="54" spans="1:54" ht="19.5" customHeight="1" x14ac:dyDescent="0.25">
      <c r="A54" s="52"/>
      <c r="B54" s="53" t="s">
        <v>81</v>
      </c>
      <c r="C54" s="60">
        <v>108000</v>
      </c>
      <c r="D54" s="60">
        <v>78000</v>
      </c>
      <c r="E54" s="56">
        <v>73982.080000000002</v>
      </c>
      <c r="F54" s="56"/>
      <c r="G54" s="56">
        <f t="shared" si="75"/>
        <v>4017.9199999999983</v>
      </c>
      <c r="H54" s="56">
        <v>4017.92</v>
      </c>
      <c r="I54" s="54">
        <v>0</v>
      </c>
      <c r="J54" s="56">
        <v>73982.080000000002</v>
      </c>
      <c r="K54" s="56"/>
      <c r="L54" s="56">
        <f t="shared" si="76"/>
        <v>73982.080000000002</v>
      </c>
      <c r="M54" s="56"/>
      <c r="N54" s="56">
        <v>30000</v>
      </c>
      <c r="O54" s="56"/>
      <c r="P54" s="54">
        <f t="shared" si="77"/>
        <v>108000</v>
      </c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>
        <f t="shared" si="78"/>
        <v>78000</v>
      </c>
      <c r="AN54" s="57">
        <f t="shared" si="79"/>
        <v>0</v>
      </c>
      <c r="AO54" s="58"/>
      <c r="AP54" s="59" t="e">
        <f>#REF!-#REF!</f>
        <v>#REF!</v>
      </c>
      <c r="AQ54" s="60"/>
      <c r="AR54" s="60"/>
      <c r="AS54" s="60"/>
      <c r="AT54" s="60"/>
      <c r="AU54" s="60"/>
      <c r="AV54" s="60"/>
      <c r="AW54" s="60"/>
      <c r="AX54" s="95"/>
      <c r="AY54" s="96"/>
      <c r="AZ54" s="60"/>
      <c r="BA54" s="60"/>
    </row>
    <row r="55" spans="1:54" ht="19.5" customHeight="1" x14ac:dyDescent="0.25">
      <c r="A55" s="52"/>
      <c r="B55" s="53" t="s">
        <v>82</v>
      </c>
      <c r="C55" s="56">
        <v>25000</v>
      </c>
      <c r="D55" s="56">
        <v>0</v>
      </c>
      <c r="E55" s="56">
        <v>0</v>
      </c>
      <c r="F55" s="56"/>
      <c r="G55" s="56">
        <f t="shared" si="75"/>
        <v>0</v>
      </c>
      <c r="H55" s="56"/>
      <c r="I55" s="54">
        <v>0</v>
      </c>
      <c r="J55" s="56">
        <v>0</v>
      </c>
      <c r="K55" s="56"/>
      <c r="L55" s="56">
        <f t="shared" si="76"/>
        <v>0</v>
      </c>
      <c r="M55" s="56"/>
      <c r="N55" s="56">
        <v>25000</v>
      </c>
      <c r="O55" s="56"/>
      <c r="P55" s="54">
        <f t="shared" si="77"/>
        <v>25000</v>
      </c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>
        <f t="shared" si="78"/>
        <v>0</v>
      </c>
      <c r="AN55" s="57">
        <f t="shared" si="79"/>
        <v>0</v>
      </c>
      <c r="AO55" s="58"/>
      <c r="AP55" s="59" t="e">
        <f>#REF!-#REF!</f>
        <v>#REF!</v>
      </c>
      <c r="AQ55" s="60"/>
      <c r="AR55" s="60"/>
      <c r="AS55" s="60"/>
      <c r="AT55" s="60"/>
      <c r="AU55" s="60"/>
      <c r="AV55" s="60"/>
      <c r="AW55" s="60"/>
      <c r="AX55" s="95"/>
      <c r="AY55" s="96"/>
      <c r="AZ55" s="60"/>
      <c r="BA55" s="60"/>
    </row>
    <row r="56" spans="1:54" ht="19.5" customHeight="1" x14ac:dyDescent="0.25">
      <c r="A56" s="52"/>
      <c r="B56" s="53" t="s">
        <v>83</v>
      </c>
      <c r="C56" s="56">
        <v>518000</v>
      </c>
      <c r="D56" s="56">
        <v>145000</v>
      </c>
      <c r="E56" s="56">
        <v>6107.1499999999942</v>
      </c>
      <c r="F56" s="56"/>
      <c r="G56" s="56">
        <f t="shared" si="75"/>
        <v>138892.85</v>
      </c>
      <c r="H56" s="56">
        <v>138892.85</v>
      </c>
      <c r="I56" s="54">
        <v>145000</v>
      </c>
      <c r="J56" s="56">
        <v>6107.1499999999942</v>
      </c>
      <c r="K56" s="56"/>
      <c r="L56" s="56">
        <f t="shared" si="76"/>
        <v>151107.15</v>
      </c>
      <c r="M56" s="56"/>
      <c r="N56" s="56">
        <v>228000</v>
      </c>
      <c r="O56" s="56"/>
      <c r="P56" s="54">
        <f t="shared" si="77"/>
        <v>518000</v>
      </c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>
        <f t="shared" si="78"/>
        <v>290000</v>
      </c>
      <c r="AN56" s="57">
        <f t="shared" si="79"/>
        <v>0</v>
      </c>
      <c r="AO56" s="58"/>
      <c r="AP56" s="59" t="e">
        <f>#REF!-#REF!</f>
        <v>#REF!</v>
      </c>
      <c r="AQ56" s="60"/>
      <c r="AR56" s="60"/>
      <c r="AS56" s="60"/>
      <c r="AT56" s="60"/>
      <c r="AU56" s="60"/>
      <c r="AV56" s="60"/>
      <c r="AW56" s="60"/>
      <c r="AX56" s="95"/>
      <c r="AY56" s="96"/>
      <c r="AZ56" s="60"/>
      <c r="BA56" s="60"/>
    </row>
    <row r="57" spans="1:54" ht="19.5" customHeight="1" x14ac:dyDescent="0.25">
      <c r="A57" s="52"/>
      <c r="B57" s="53" t="s">
        <v>84</v>
      </c>
      <c r="C57" s="94">
        <v>4000</v>
      </c>
      <c r="D57" s="94">
        <v>2000</v>
      </c>
      <c r="E57" s="56">
        <v>2000</v>
      </c>
      <c r="F57" s="94"/>
      <c r="G57" s="56">
        <f t="shared" si="75"/>
        <v>0</v>
      </c>
      <c r="H57" s="94"/>
      <c r="I57" s="54">
        <v>2000</v>
      </c>
      <c r="J57" s="56">
        <v>2000</v>
      </c>
      <c r="K57" s="94"/>
      <c r="L57" s="56">
        <f t="shared" si="76"/>
        <v>4000</v>
      </c>
      <c r="M57" s="94"/>
      <c r="N57" s="94"/>
      <c r="O57" s="94"/>
      <c r="P57" s="54">
        <f t="shared" si="77"/>
        <v>4000</v>
      </c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>
        <f t="shared" si="78"/>
        <v>4000</v>
      </c>
      <c r="AN57" s="57">
        <f t="shared" si="79"/>
        <v>0</v>
      </c>
      <c r="AO57" s="58"/>
      <c r="AP57" s="59" t="e">
        <f>#REF!-#REF!</f>
        <v>#REF!</v>
      </c>
      <c r="AQ57" s="60"/>
      <c r="AR57" s="60"/>
      <c r="AS57" s="91"/>
      <c r="AT57" s="91"/>
      <c r="AU57" s="91"/>
      <c r="AV57" s="91"/>
      <c r="AW57" s="91"/>
      <c r="AX57" s="92"/>
      <c r="AY57" s="93"/>
      <c r="AZ57" s="91"/>
      <c r="BA57" s="91"/>
    </row>
    <row r="58" spans="1:54" ht="19.5" customHeight="1" x14ac:dyDescent="0.25">
      <c r="A58" s="52"/>
      <c r="B58" s="53" t="s">
        <v>85</v>
      </c>
      <c r="C58" s="94">
        <v>187000</v>
      </c>
      <c r="D58" s="94">
        <v>0</v>
      </c>
      <c r="E58" s="56">
        <v>0</v>
      </c>
      <c r="F58" s="94"/>
      <c r="G58" s="56">
        <f t="shared" si="75"/>
        <v>0</v>
      </c>
      <c r="H58" s="94"/>
      <c r="I58" s="54">
        <v>145000</v>
      </c>
      <c r="J58" s="56">
        <v>0</v>
      </c>
      <c r="K58" s="94"/>
      <c r="L58" s="56">
        <f t="shared" si="76"/>
        <v>145000</v>
      </c>
      <c r="M58" s="94"/>
      <c r="N58" s="94">
        <v>42000</v>
      </c>
      <c r="O58" s="94"/>
      <c r="P58" s="54">
        <f t="shared" si="77"/>
        <v>187000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>
        <f t="shared" si="78"/>
        <v>145000</v>
      </c>
      <c r="AN58" s="57">
        <f t="shared" si="79"/>
        <v>0</v>
      </c>
      <c r="AO58" s="58"/>
      <c r="AP58" s="59" t="e">
        <f>#REF!-#REF!</f>
        <v>#REF!</v>
      </c>
      <c r="AQ58" s="60"/>
      <c r="AR58" s="60"/>
      <c r="AS58" s="91"/>
      <c r="AT58" s="91"/>
      <c r="AU58" s="91"/>
      <c r="AV58" s="91"/>
      <c r="AW58" s="91"/>
      <c r="AX58" s="92"/>
      <c r="AY58" s="93"/>
      <c r="AZ58" s="91"/>
      <c r="BA58" s="91"/>
    </row>
    <row r="59" spans="1:54" ht="19.5" customHeight="1" x14ac:dyDescent="0.25">
      <c r="A59" s="52"/>
      <c r="B59" s="53" t="s">
        <v>86</v>
      </c>
      <c r="C59" s="94">
        <v>742000</v>
      </c>
      <c r="D59" s="94">
        <v>168000</v>
      </c>
      <c r="E59" s="56">
        <v>168000</v>
      </c>
      <c r="F59" s="94"/>
      <c r="G59" s="56">
        <f t="shared" si="75"/>
        <v>0</v>
      </c>
      <c r="H59" s="94"/>
      <c r="I59" s="54">
        <v>168000</v>
      </c>
      <c r="J59" s="56">
        <v>168000</v>
      </c>
      <c r="K59" s="94"/>
      <c r="L59" s="56">
        <f t="shared" si="76"/>
        <v>336000</v>
      </c>
      <c r="M59" s="94"/>
      <c r="N59" s="94">
        <v>406000</v>
      </c>
      <c r="O59" s="94"/>
      <c r="P59" s="54">
        <f t="shared" si="77"/>
        <v>742000</v>
      </c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>
        <f t="shared" si="78"/>
        <v>336000</v>
      </c>
      <c r="AN59" s="57">
        <f t="shared" si="79"/>
        <v>0</v>
      </c>
      <c r="AO59" s="58"/>
      <c r="AP59" s="59" t="e">
        <f>#REF!-#REF!</f>
        <v>#REF!</v>
      </c>
      <c r="AQ59" s="60"/>
      <c r="AR59" s="60"/>
      <c r="AS59" s="91"/>
      <c r="AT59" s="91"/>
      <c r="AU59" s="91"/>
      <c r="AV59" s="91"/>
      <c r="AW59" s="91"/>
      <c r="AX59" s="92"/>
      <c r="AY59" s="93"/>
      <c r="AZ59" s="91"/>
      <c r="BA59" s="91"/>
    </row>
    <row r="60" spans="1:54" ht="19.5" customHeight="1" x14ac:dyDescent="0.25">
      <c r="A60" s="52"/>
      <c r="B60" s="53" t="s">
        <v>87</v>
      </c>
      <c r="C60" s="94">
        <v>519000</v>
      </c>
      <c r="D60" s="94">
        <v>164000</v>
      </c>
      <c r="E60" s="56">
        <v>232.20000000001164</v>
      </c>
      <c r="F60" s="94"/>
      <c r="G60" s="56">
        <f t="shared" si="75"/>
        <v>163767.79999999999</v>
      </c>
      <c r="H60" s="94">
        <v>163767.79999999999</v>
      </c>
      <c r="I60" s="54">
        <v>164000</v>
      </c>
      <c r="J60" s="56">
        <v>232.20000000001164</v>
      </c>
      <c r="K60" s="94"/>
      <c r="L60" s="56">
        <f t="shared" si="76"/>
        <v>164232.20000000001</v>
      </c>
      <c r="M60" s="94"/>
      <c r="N60" s="94">
        <v>191000</v>
      </c>
      <c r="O60" s="94"/>
      <c r="P60" s="54">
        <f t="shared" si="77"/>
        <v>519000</v>
      </c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>
        <f t="shared" si="78"/>
        <v>328000</v>
      </c>
      <c r="AN60" s="57">
        <f t="shared" si="79"/>
        <v>0</v>
      </c>
      <c r="AO60" s="58"/>
      <c r="AP60" s="59" t="e">
        <f>#REF!-#REF!</f>
        <v>#REF!</v>
      </c>
      <c r="AQ60" s="60"/>
      <c r="AR60" s="60"/>
      <c r="AS60" s="91"/>
      <c r="AT60" s="91"/>
      <c r="AU60" s="91"/>
      <c r="AV60" s="91"/>
      <c r="AW60" s="91"/>
      <c r="AX60" s="92"/>
      <c r="AY60" s="93"/>
      <c r="AZ60" s="91"/>
      <c r="BA60" s="91"/>
    </row>
    <row r="61" spans="1:54" ht="19.5" customHeight="1" x14ac:dyDescent="0.25">
      <c r="A61" s="52"/>
      <c r="B61" s="53" t="s">
        <v>88</v>
      </c>
      <c r="C61" s="94">
        <v>0</v>
      </c>
      <c r="D61" s="94">
        <v>0</v>
      </c>
      <c r="E61" s="56">
        <v>0</v>
      </c>
      <c r="F61" s="94"/>
      <c r="G61" s="56">
        <f t="shared" si="75"/>
        <v>0</v>
      </c>
      <c r="H61" s="94"/>
      <c r="I61" s="54">
        <v>0</v>
      </c>
      <c r="J61" s="56">
        <v>0</v>
      </c>
      <c r="K61" s="94"/>
      <c r="L61" s="56">
        <f t="shared" si="76"/>
        <v>0</v>
      </c>
      <c r="M61" s="94"/>
      <c r="N61" s="94"/>
      <c r="O61" s="94"/>
      <c r="P61" s="54">
        <f t="shared" si="77"/>
        <v>0</v>
      </c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>
        <f t="shared" si="78"/>
        <v>0</v>
      </c>
      <c r="AN61" s="57">
        <f t="shared" si="79"/>
        <v>0</v>
      </c>
      <c r="AO61" s="58"/>
      <c r="AP61" s="59" t="e">
        <f>#REF!-#REF!</f>
        <v>#REF!</v>
      </c>
      <c r="AQ61" s="60"/>
      <c r="AR61" s="60"/>
      <c r="AS61" s="91"/>
      <c r="AT61" s="91"/>
      <c r="AU61" s="91"/>
      <c r="AV61" s="91"/>
      <c r="AW61" s="91"/>
      <c r="AX61" s="92"/>
      <c r="AY61" s="93"/>
      <c r="AZ61" s="91"/>
      <c r="BA61" s="91"/>
    </row>
    <row r="62" spans="1:54" ht="19.5" customHeight="1" x14ac:dyDescent="0.25">
      <c r="A62" s="52"/>
      <c r="B62" s="53" t="s">
        <v>89</v>
      </c>
      <c r="C62" s="94">
        <v>0</v>
      </c>
      <c r="D62" s="94">
        <v>0</v>
      </c>
      <c r="E62" s="56">
        <v>0</v>
      </c>
      <c r="F62" s="94"/>
      <c r="G62" s="56">
        <f t="shared" si="75"/>
        <v>0</v>
      </c>
      <c r="H62" s="94"/>
      <c r="I62" s="54">
        <v>0</v>
      </c>
      <c r="J62" s="56">
        <v>0</v>
      </c>
      <c r="K62" s="94"/>
      <c r="L62" s="56">
        <f t="shared" si="76"/>
        <v>0</v>
      </c>
      <c r="M62" s="94"/>
      <c r="N62" s="94"/>
      <c r="O62" s="94"/>
      <c r="P62" s="54">
        <f t="shared" si="77"/>
        <v>0</v>
      </c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>
        <f t="shared" si="78"/>
        <v>0</v>
      </c>
      <c r="AN62" s="57">
        <f t="shared" si="79"/>
        <v>0</v>
      </c>
      <c r="AO62" s="58"/>
      <c r="AP62" s="59" t="e">
        <f>#REF!-#REF!</f>
        <v>#REF!</v>
      </c>
      <c r="AQ62" s="60"/>
      <c r="AR62" s="60"/>
      <c r="AS62" s="91"/>
      <c r="AT62" s="91"/>
      <c r="AU62" s="91"/>
      <c r="AV62" s="91"/>
      <c r="AW62" s="91"/>
      <c r="AX62" s="92"/>
      <c r="AY62" s="93"/>
      <c r="AZ62" s="91"/>
      <c r="BA62" s="91"/>
    </row>
    <row r="63" spans="1:54" ht="19.5" customHeight="1" x14ac:dyDescent="0.25">
      <c r="A63" s="52"/>
      <c r="B63" s="53" t="s">
        <v>90</v>
      </c>
      <c r="C63" s="94">
        <v>18000</v>
      </c>
      <c r="D63" s="94">
        <v>9000</v>
      </c>
      <c r="E63" s="56">
        <v>9000</v>
      </c>
      <c r="F63" s="94"/>
      <c r="G63" s="56">
        <f t="shared" si="75"/>
        <v>0</v>
      </c>
      <c r="H63" s="94"/>
      <c r="I63" s="54">
        <v>9000</v>
      </c>
      <c r="J63" s="56">
        <v>9000</v>
      </c>
      <c r="K63" s="94"/>
      <c r="L63" s="56">
        <f t="shared" si="76"/>
        <v>18000</v>
      </c>
      <c r="M63" s="94"/>
      <c r="N63" s="94"/>
      <c r="O63" s="94"/>
      <c r="P63" s="54">
        <f t="shared" si="77"/>
        <v>18000</v>
      </c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>
        <f t="shared" si="78"/>
        <v>18000</v>
      </c>
      <c r="AN63" s="57">
        <f t="shared" si="79"/>
        <v>0</v>
      </c>
      <c r="AO63" s="58"/>
      <c r="AP63" s="59" t="e">
        <f>#REF!-#REF!</f>
        <v>#REF!</v>
      </c>
      <c r="AQ63" s="60"/>
      <c r="AR63" s="60"/>
      <c r="AS63" s="91"/>
      <c r="AT63" s="91"/>
      <c r="AU63" s="91"/>
      <c r="AV63" s="91"/>
      <c r="AW63" s="91"/>
      <c r="AX63" s="92"/>
      <c r="AY63" s="93"/>
      <c r="AZ63" s="91"/>
      <c r="BA63" s="91"/>
    </row>
    <row r="64" spans="1:54" s="90" customFormat="1" ht="19.5" customHeight="1" x14ac:dyDescent="0.25">
      <c r="A64" s="62"/>
      <c r="B64" s="46" t="s">
        <v>91</v>
      </c>
      <c r="C64" s="84">
        <f>C65+C66+C67+C68+C69</f>
        <v>1778500</v>
      </c>
      <c r="D64" s="84">
        <f>D65+D66+D67+D68+D69</f>
        <v>671000</v>
      </c>
      <c r="E64" s="84">
        <f t="shared" ref="E64:AN64" si="80">E65+E66+E67+E68+E69</f>
        <v>394814.94999999995</v>
      </c>
      <c r="F64" s="84">
        <f t="shared" si="80"/>
        <v>0</v>
      </c>
      <c r="G64" s="84">
        <f>G65+G66+G67+G68+G69</f>
        <v>276185.05000000005</v>
      </c>
      <c r="H64" s="84">
        <f t="shared" si="80"/>
        <v>276185.05000000005</v>
      </c>
      <c r="I64" s="84">
        <f t="shared" si="80"/>
        <v>607500</v>
      </c>
      <c r="J64" s="84">
        <f t="shared" si="80"/>
        <v>394814.94999999995</v>
      </c>
      <c r="K64" s="84">
        <f t="shared" si="80"/>
        <v>0</v>
      </c>
      <c r="L64" s="84">
        <f t="shared" si="80"/>
        <v>1002314.95</v>
      </c>
      <c r="M64" s="84">
        <f t="shared" si="80"/>
        <v>0</v>
      </c>
      <c r="N64" s="84">
        <f t="shared" si="80"/>
        <v>500000</v>
      </c>
      <c r="O64" s="84">
        <f t="shared" si="80"/>
        <v>0</v>
      </c>
      <c r="P64" s="84">
        <f t="shared" si="80"/>
        <v>1778500</v>
      </c>
      <c r="Q64" s="84">
        <f t="shared" si="80"/>
        <v>0</v>
      </c>
      <c r="R64" s="84">
        <f t="shared" si="80"/>
        <v>0</v>
      </c>
      <c r="S64" s="84">
        <f t="shared" si="80"/>
        <v>0</v>
      </c>
      <c r="T64" s="84">
        <f t="shared" si="80"/>
        <v>0</v>
      </c>
      <c r="U64" s="84">
        <f t="shared" si="80"/>
        <v>0</v>
      </c>
      <c r="V64" s="84">
        <f t="shared" si="80"/>
        <v>0</v>
      </c>
      <c r="W64" s="84">
        <f t="shared" si="80"/>
        <v>0</v>
      </c>
      <c r="X64" s="84">
        <f t="shared" si="80"/>
        <v>0</v>
      </c>
      <c r="Y64" s="84">
        <f t="shared" si="80"/>
        <v>0</v>
      </c>
      <c r="Z64" s="84">
        <f t="shared" si="80"/>
        <v>0</v>
      </c>
      <c r="AA64" s="84">
        <f t="shared" si="80"/>
        <v>0</v>
      </c>
      <c r="AB64" s="84">
        <f t="shared" si="80"/>
        <v>0</v>
      </c>
      <c r="AC64" s="84">
        <f t="shared" si="80"/>
        <v>0</v>
      </c>
      <c r="AD64" s="84">
        <f t="shared" si="80"/>
        <v>0</v>
      </c>
      <c r="AE64" s="84">
        <f t="shared" si="80"/>
        <v>0</v>
      </c>
      <c r="AF64" s="84">
        <f t="shared" si="80"/>
        <v>0</v>
      </c>
      <c r="AG64" s="84">
        <f t="shared" si="80"/>
        <v>0</v>
      </c>
      <c r="AH64" s="84">
        <f t="shared" si="80"/>
        <v>0</v>
      </c>
      <c r="AI64" s="84">
        <f t="shared" si="80"/>
        <v>0</v>
      </c>
      <c r="AJ64" s="84">
        <f t="shared" si="80"/>
        <v>0</v>
      </c>
      <c r="AK64" s="84">
        <f t="shared" si="80"/>
        <v>0</v>
      </c>
      <c r="AL64" s="84">
        <f t="shared" si="80"/>
        <v>0</v>
      </c>
      <c r="AM64" s="84">
        <f t="shared" si="80"/>
        <v>1278500</v>
      </c>
      <c r="AN64" s="84">
        <f t="shared" si="80"/>
        <v>0</v>
      </c>
      <c r="AO64" s="88"/>
      <c r="AP64" s="87" t="e">
        <f t="shared" ref="AP64:BA64" si="81">AP66+AP67+AP68</f>
        <v>#REF!</v>
      </c>
      <c r="AQ64" s="84">
        <f t="shared" si="81"/>
        <v>0</v>
      </c>
      <c r="AR64" s="84">
        <f t="shared" si="81"/>
        <v>0</v>
      </c>
      <c r="AS64" s="84">
        <f t="shared" si="81"/>
        <v>0</v>
      </c>
      <c r="AT64" s="84">
        <f t="shared" si="81"/>
        <v>0</v>
      </c>
      <c r="AU64" s="84">
        <f t="shared" si="81"/>
        <v>0</v>
      </c>
      <c r="AV64" s="84">
        <f t="shared" si="81"/>
        <v>0</v>
      </c>
      <c r="AW64" s="84">
        <f t="shared" si="81"/>
        <v>0</v>
      </c>
      <c r="AX64" s="85">
        <f t="shared" si="81"/>
        <v>0</v>
      </c>
      <c r="AY64" s="88">
        <f t="shared" si="81"/>
        <v>0</v>
      </c>
      <c r="AZ64" s="84">
        <f t="shared" si="81"/>
        <v>0</v>
      </c>
      <c r="BA64" s="84">
        <f t="shared" si="81"/>
        <v>0</v>
      </c>
      <c r="BB64" s="89"/>
    </row>
    <row r="65" spans="1:54" s="90" customFormat="1" ht="19.5" customHeight="1" x14ac:dyDescent="0.25">
      <c r="A65" s="70"/>
      <c r="B65" s="71" t="s">
        <v>78</v>
      </c>
      <c r="C65" s="91">
        <v>487500</v>
      </c>
      <c r="D65" s="91">
        <v>150000</v>
      </c>
      <c r="E65" s="91">
        <v>20719.699999999997</v>
      </c>
      <c r="F65" s="91"/>
      <c r="G65" s="56">
        <f t="shared" ref="G65:G69" si="82">D65-E65+F65</f>
        <v>129280.3</v>
      </c>
      <c r="H65" s="91">
        <v>129280.3</v>
      </c>
      <c r="I65" s="54">
        <v>173500</v>
      </c>
      <c r="J65" s="91">
        <v>20719.699999999997</v>
      </c>
      <c r="K65" s="91"/>
      <c r="L65" s="56">
        <f t="shared" ref="L65:L69" si="83">I65+J65-K65</f>
        <v>194219.7</v>
      </c>
      <c r="M65" s="91"/>
      <c r="N65" s="91">
        <v>164000</v>
      </c>
      <c r="O65" s="91"/>
      <c r="P65" s="54">
        <f t="shared" ref="P65:P69" si="84">G65+L65+N65</f>
        <v>487500</v>
      </c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>
        <f t="shared" ref="AM65:AM69" si="85">G65+L65</f>
        <v>323500</v>
      </c>
      <c r="AN65" s="57">
        <f t="shared" ref="AN65:AN69" si="86">C65-P65</f>
        <v>0</v>
      </c>
      <c r="AO65" s="58"/>
      <c r="AP65" s="105"/>
      <c r="AQ65" s="91"/>
      <c r="AR65" s="91"/>
      <c r="AS65" s="91"/>
      <c r="AT65" s="91"/>
      <c r="AU65" s="91"/>
      <c r="AV65" s="91"/>
      <c r="AW65" s="91"/>
      <c r="AX65" s="92"/>
      <c r="AY65" s="93"/>
      <c r="AZ65" s="91"/>
      <c r="BA65" s="91"/>
      <c r="BB65" s="89"/>
    </row>
    <row r="66" spans="1:54" ht="19.5" customHeight="1" x14ac:dyDescent="0.25">
      <c r="A66" s="52"/>
      <c r="B66" s="53" t="s">
        <v>92</v>
      </c>
      <c r="C66" s="94">
        <v>68000</v>
      </c>
      <c r="D66" s="94">
        <v>14000</v>
      </c>
      <c r="E66" s="91">
        <v>14000</v>
      </c>
      <c r="F66" s="94"/>
      <c r="G66" s="56">
        <f t="shared" si="82"/>
        <v>0</v>
      </c>
      <c r="H66" s="94"/>
      <c r="I66" s="54">
        <v>14000</v>
      </c>
      <c r="J66" s="91">
        <v>14000</v>
      </c>
      <c r="K66" s="94"/>
      <c r="L66" s="56">
        <f t="shared" si="83"/>
        <v>28000</v>
      </c>
      <c r="M66" s="94"/>
      <c r="N66" s="94">
        <v>40000</v>
      </c>
      <c r="O66" s="94"/>
      <c r="P66" s="54">
        <f t="shared" si="84"/>
        <v>68000</v>
      </c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>
        <f t="shared" si="85"/>
        <v>28000</v>
      </c>
      <c r="AN66" s="57">
        <f t="shared" si="86"/>
        <v>0</v>
      </c>
      <c r="AO66" s="58"/>
      <c r="AP66" s="59" t="e">
        <f>#REF!-#REF!</f>
        <v>#REF!</v>
      </c>
      <c r="AQ66" s="60"/>
      <c r="AR66" s="60"/>
      <c r="AS66" s="91"/>
      <c r="AT66" s="91"/>
      <c r="AU66" s="91"/>
      <c r="AV66" s="91"/>
      <c r="AW66" s="91"/>
      <c r="AX66" s="92"/>
      <c r="AY66" s="93"/>
      <c r="AZ66" s="91"/>
      <c r="BA66" s="91"/>
    </row>
    <row r="67" spans="1:54" ht="19.5" customHeight="1" x14ac:dyDescent="0.25">
      <c r="A67" s="52"/>
      <c r="B67" s="53" t="s">
        <v>93</v>
      </c>
      <c r="C67" s="91">
        <v>404000</v>
      </c>
      <c r="D67" s="91">
        <v>140000</v>
      </c>
      <c r="E67" s="91">
        <v>49513.649999999994</v>
      </c>
      <c r="F67" s="94"/>
      <c r="G67" s="56">
        <f t="shared" si="82"/>
        <v>90486.35</v>
      </c>
      <c r="H67" s="94">
        <v>90486.35</v>
      </c>
      <c r="I67" s="54">
        <v>120000</v>
      </c>
      <c r="J67" s="91">
        <v>49513.649999999994</v>
      </c>
      <c r="K67" s="94"/>
      <c r="L67" s="56">
        <f t="shared" si="83"/>
        <v>169513.65</v>
      </c>
      <c r="M67" s="94"/>
      <c r="N67" s="94">
        <v>144000</v>
      </c>
      <c r="O67" s="94"/>
      <c r="P67" s="54">
        <f t="shared" si="84"/>
        <v>404000</v>
      </c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>
        <f t="shared" si="85"/>
        <v>260000</v>
      </c>
      <c r="AN67" s="57">
        <f t="shared" si="86"/>
        <v>0</v>
      </c>
      <c r="AO67" s="58"/>
      <c r="AP67" s="59" t="e">
        <f>#REF!-#REF!</f>
        <v>#REF!</v>
      </c>
      <c r="AQ67" s="60"/>
      <c r="AR67" s="60"/>
      <c r="AS67" s="91"/>
      <c r="AT67" s="91"/>
      <c r="AU67" s="91"/>
      <c r="AV67" s="91"/>
      <c r="AW67" s="91"/>
      <c r="AX67" s="92"/>
      <c r="AY67" s="93"/>
      <c r="AZ67" s="91"/>
      <c r="BA67" s="91"/>
    </row>
    <row r="68" spans="1:54" ht="19.5" customHeight="1" x14ac:dyDescent="0.25">
      <c r="A68" s="52"/>
      <c r="B68" s="53" t="s">
        <v>81</v>
      </c>
      <c r="C68" s="91">
        <v>386000</v>
      </c>
      <c r="D68" s="91">
        <v>78000</v>
      </c>
      <c r="E68" s="91">
        <v>21581.599999999999</v>
      </c>
      <c r="F68" s="94"/>
      <c r="G68" s="56">
        <f t="shared" si="82"/>
        <v>56418.400000000001</v>
      </c>
      <c r="H68" s="94">
        <v>56418.400000000001</v>
      </c>
      <c r="I68" s="54">
        <v>156000</v>
      </c>
      <c r="J68" s="91">
        <v>21581.599999999999</v>
      </c>
      <c r="K68" s="94"/>
      <c r="L68" s="56">
        <f t="shared" si="83"/>
        <v>177581.6</v>
      </c>
      <c r="M68" s="94"/>
      <c r="N68" s="94">
        <v>152000</v>
      </c>
      <c r="O68" s="94"/>
      <c r="P68" s="54">
        <f t="shared" si="84"/>
        <v>386000</v>
      </c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>
        <f t="shared" si="85"/>
        <v>234000</v>
      </c>
      <c r="AN68" s="57">
        <f t="shared" si="86"/>
        <v>0</v>
      </c>
      <c r="AO68" s="58"/>
      <c r="AP68" s="59" t="e">
        <f>#REF!-#REF!</f>
        <v>#REF!</v>
      </c>
      <c r="AQ68" s="60"/>
      <c r="AR68" s="60"/>
      <c r="AS68" s="91"/>
      <c r="AT68" s="91"/>
      <c r="AU68" s="91"/>
      <c r="AV68" s="91"/>
      <c r="AW68" s="91"/>
      <c r="AX68" s="92"/>
      <c r="AY68" s="93"/>
      <c r="AZ68" s="91"/>
      <c r="BA68" s="91"/>
    </row>
    <row r="69" spans="1:54" ht="19.5" customHeight="1" x14ac:dyDescent="0.25">
      <c r="A69" s="52"/>
      <c r="B69" s="53" t="s">
        <v>85</v>
      </c>
      <c r="C69" s="94">
        <v>433000</v>
      </c>
      <c r="D69" s="94">
        <v>289000</v>
      </c>
      <c r="E69" s="91">
        <v>289000</v>
      </c>
      <c r="F69" s="94"/>
      <c r="G69" s="56">
        <f t="shared" si="82"/>
        <v>0</v>
      </c>
      <c r="H69" s="94"/>
      <c r="I69" s="54">
        <v>144000</v>
      </c>
      <c r="J69" s="91">
        <v>289000</v>
      </c>
      <c r="K69" s="94"/>
      <c r="L69" s="56">
        <f t="shared" si="83"/>
        <v>433000</v>
      </c>
      <c r="M69" s="94"/>
      <c r="N69" s="94">
        <v>0</v>
      </c>
      <c r="O69" s="94"/>
      <c r="P69" s="54">
        <f t="shared" si="84"/>
        <v>433000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>
        <f t="shared" si="85"/>
        <v>433000</v>
      </c>
      <c r="AN69" s="57">
        <f t="shared" si="86"/>
        <v>0</v>
      </c>
      <c r="AO69" s="58"/>
      <c r="AP69" s="59" t="e">
        <f>#REF!-#REF!</f>
        <v>#REF!</v>
      </c>
      <c r="AQ69" s="60"/>
      <c r="AR69" s="60"/>
      <c r="AS69" s="91"/>
      <c r="AT69" s="91"/>
      <c r="AU69" s="91"/>
      <c r="AV69" s="91"/>
      <c r="AW69" s="91"/>
      <c r="AX69" s="92"/>
      <c r="AY69" s="93"/>
      <c r="AZ69" s="91"/>
      <c r="BA69" s="91"/>
    </row>
    <row r="70" spans="1:54" ht="19.5" customHeight="1" x14ac:dyDescent="0.25">
      <c r="A70" s="106">
        <v>7</v>
      </c>
      <c r="B70" s="107" t="s">
        <v>94</v>
      </c>
      <c r="C70" s="76">
        <f>C71+C72</f>
        <v>8000</v>
      </c>
      <c r="D70" s="76">
        <f t="shared" ref="D70:AN70" si="87">D71+D72</f>
        <v>4000</v>
      </c>
      <c r="E70" s="76">
        <f t="shared" si="87"/>
        <v>4000</v>
      </c>
      <c r="F70" s="76">
        <f t="shared" si="87"/>
        <v>0</v>
      </c>
      <c r="G70" s="76">
        <f t="shared" si="87"/>
        <v>0</v>
      </c>
      <c r="H70" s="76">
        <f t="shared" si="87"/>
        <v>0</v>
      </c>
      <c r="I70" s="76">
        <f t="shared" si="87"/>
        <v>4000</v>
      </c>
      <c r="J70" s="76">
        <f t="shared" si="87"/>
        <v>4000</v>
      </c>
      <c r="K70" s="76">
        <f t="shared" si="87"/>
        <v>0</v>
      </c>
      <c r="L70" s="76">
        <f t="shared" si="87"/>
        <v>8000</v>
      </c>
      <c r="M70" s="76">
        <f t="shared" si="87"/>
        <v>0</v>
      </c>
      <c r="N70" s="76">
        <f t="shared" si="87"/>
        <v>0</v>
      </c>
      <c r="O70" s="76">
        <f t="shared" si="87"/>
        <v>0</v>
      </c>
      <c r="P70" s="76">
        <f t="shared" si="87"/>
        <v>8000</v>
      </c>
      <c r="Q70" s="76">
        <f t="shared" si="87"/>
        <v>0</v>
      </c>
      <c r="R70" s="76">
        <f t="shared" si="87"/>
        <v>0</v>
      </c>
      <c r="S70" s="76">
        <f t="shared" si="87"/>
        <v>0</v>
      </c>
      <c r="T70" s="76">
        <f t="shared" si="87"/>
        <v>0</v>
      </c>
      <c r="U70" s="76">
        <f t="shared" si="87"/>
        <v>0</v>
      </c>
      <c r="V70" s="76">
        <f t="shared" si="87"/>
        <v>0</v>
      </c>
      <c r="W70" s="76">
        <f t="shared" si="87"/>
        <v>0</v>
      </c>
      <c r="X70" s="76">
        <f t="shared" si="87"/>
        <v>0</v>
      </c>
      <c r="Y70" s="76">
        <f t="shared" si="87"/>
        <v>0</v>
      </c>
      <c r="Z70" s="76">
        <f t="shared" si="87"/>
        <v>0</v>
      </c>
      <c r="AA70" s="76">
        <f t="shared" si="87"/>
        <v>0</v>
      </c>
      <c r="AB70" s="76">
        <f t="shared" si="87"/>
        <v>0</v>
      </c>
      <c r="AC70" s="76">
        <f t="shared" si="87"/>
        <v>0</v>
      </c>
      <c r="AD70" s="76">
        <f t="shared" si="87"/>
        <v>0</v>
      </c>
      <c r="AE70" s="76">
        <f t="shared" si="87"/>
        <v>0</v>
      </c>
      <c r="AF70" s="76">
        <f t="shared" si="87"/>
        <v>0</v>
      </c>
      <c r="AG70" s="76">
        <f t="shared" si="87"/>
        <v>0</v>
      </c>
      <c r="AH70" s="76">
        <f t="shared" si="87"/>
        <v>0</v>
      </c>
      <c r="AI70" s="76">
        <f t="shared" si="87"/>
        <v>0</v>
      </c>
      <c r="AJ70" s="76">
        <f t="shared" si="87"/>
        <v>0</v>
      </c>
      <c r="AK70" s="76">
        <f t="shared" si="87"/>
        <v>0</v>
      </c>
      <c r="AL70" s="76">
        <f t="shared" si="87"/>
        <v>0</v>
      </c>
      <c r="AM70" s="76">
        <f t="shared" si="87"/>
        <v>8000</v>
      </c>
      <c r="AN70" s="77">
        <f t="shared" si="87"/>
        <v>0</v>
      </c>
      <c r="AO70" s="78"/>
      <c r="AP70" s="79" t="e">
        <f t="shared" ref="AP70:BA70" si="88">AP71+AP72</f>
        <v>#REF!</v>
      </c>
      <c r="AQ70" s="80">
        <f t="shared" si="88"/>
        <v>0</v>
      </c>
      <c r="AR70" s="80">
        <f t="shared" si="88"/>
        <v>0</v>
      </c>
      <c r="AS70" s="80">
        <f t="shared" si="88"/>
        <v>0</v>
      </c>
      <c r="AT70" s="80">
        <f t="shared" si="88"/>
        <v>0</v>
      </c>
      <c r="AU70" s="80">
        <f t="shared" si="88"/>
        <v>0</v>
      </c>
      <c r="AV70" s="80">
        <f t="shared" si="88"/>
        <v>0</v>
      </c>
      <c r="AW70" s="80">
        <f t="shared" si="88"/>
        <v>0</v>
      </c>
      <c r="AX70" s="81">
        <f t="shared" si="88"/>
        <v>0</v>
      </c>
      <c r="AY70" s="82">
        <f t="shared" si="88"/>
        <v>0</v>
      </c>
      <c r="AZ70" s="80">
        <f t="shared" si="88"/>
        <v>0</v>
      </c>
      <c r="BA70" s="80">
        <f t="shared" si="88"/>
        <v>0</v>
      </c>
    </row>
    <row r="71" spans="1:54" ht="19.5" customHeight="1" x14ac:dyDescent="0.25">
      <c r="A71" s="108"/>
      <c r="B71" s="53" t="s">
        <v>95</v>
      </c>
      <c r="C71" s="55">
        <v>1000</v>
      </c>
      <c r="D71" s="55">
        <v>1000</v>
      </c>
      <c r="E71" s="55">
        <v>1000</v>
      </c>
      <c r="F71" s="55"/>
      <c r="G71" s="56">
        <f t="shared" ref="G71:G72" si="89">D71-E71+F71</f>
        <v>0</v>
      </c>
      <c r="H71" s="55"/>
      <c r="I71" s="54"/>
      <c r="J71" s="55">
        <v>1000</v>
      </c>
      <c r="K71" s="55"/>
      <c r="L71" s="56">
        <f t="shared" ref="L71:L72" si="90">I71+J71-K71</f>
        <v>1000</v>
      </c>
      <c r="M71" s="55"/>
      <c r="N71" s="55"/>
      <c r="O71" s="55"/>
      <c r="P71" s="54">
        <f t="shared" ref="P71:P72" si="91">G71+L71+N71</f>
        <v>1000</v>
      </c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>
        <f t="shared" ref="AM71:AM72" si="92">G71+L71</f>
        <v>1000</v>
      </c>
      <c r="AN71" s="57">
        <f t="shared" ref="AN71:AN72" si="93">C71-P71</f>
        <v>0</v>
      </c>
      <c r="AO71" s="58"/>
      <c r="AP71" s="59" t="e">
        <f>#REF!-#REF!</f>
        <v>#REF!</v>
      </c>
      <c r="AQ71" s="60"/>
      <c r="AR71" s="60"/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7">
        <v>0</v>
      </c>
      <c r="AY71" s="61">
        <v>0</v>
      </c>
      <c r="AZ71" s="54">
        <v>0</v>
      </c>
      <c r="BA71" s="54">
        <v>0</v>
      </c>
    </row>
    <row r="72" spans="1:54" ht="19.5" customHeight="1" x14ac:dyDescent="0.25">
      <c r="A72" s="108"/>
      <c r="B72" s="53" t="s">
        <v>96</v>
      </c>
      <c r="C72" s="55">
        <v>7000</v>
      </c>
      <c r="D72" s="55">
        <v>3000</v>
      </c>
      <c r="E72" s="55">
        <v>3000</v>
      </c>
      <c r="F72" s="55"/>
      <c r="G72" s="56">
        <f t="shared" si="89"/>
        <v>0</v>
      </c>
      <c r="H72" s="55"/>
      <c r="I72" s="54">
        <v>4000</v>
      </c>
      <c r="J72" s="55">
        <v>3000</v>
      </c>
      <c r="K72" s="55"/>
      <c r="L72" s="56">
        <f t="shared" si="90"/>
        <v>7000</v>
      </c>
      <c r="M72" s="55"/>
      <c r="N72" s="55"/>
      <c r="O72" s="55"/>
      <c r="P72" s="54">
        <f t="shared" si="91"/>
        <v>7000</v>
      </c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>
        <f t="shared" si="92"/>
        <v>7000</v>
      </c>
      <c r="AN72" s="57">
        <f t="shared" si="93"/>
        <v>0</v>
      </c>
      <c r="AO72" s="58"/>
      <c r="AP72" s="59" t="e">
        <f>#REF!-#REF!</f>
        <v>#REF!</v>
      </c>
      <c r="AQ72" s="60"/>
      <c r="AR72" s="60"/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7">
        <v>0</v>
      </c>
      <c r="AY72" s="61">
        <v>0</v>
      </c>
      <c r="AZ72" s="54">
        <v>0</v>
      </c>
      <c r="BA72" s="54">
        <v>0</v>
      </c>
    </row>
    <row r="73" spans="1:54" ht="19.5" customHeight="1" x14ac:dyDescent="0.25">
      <c r="A73" s="74">
        <v>8</v>
      </c>
      <c r="B73" s="109" t="s">
        <v>97</v>
      </c>
      <c r="C73" s="76">
        <f>C74+C79+C80</f>
        <v>1478000</v>
      </c>
      <c r="D73" s="76">
        <f t="shared" ref="D73:AN73" si="94">D74+D79+D80</f>
        <v>437000</v>
      </c>
      <c r="E73" s="76">
        <f t="shared" si="94"/>
        <v>75415.539999999979</v>
      </c>
      <c r="F73" s="76">
        <f t="shared" si="94"/>
        <v>0</v>
      </c>
      <c r="G73" s="76">
        <f t="shared" si="94"/>
        <v>361584.46</v>
      </c>
      <c r="H73" s="76">
        <f t="shared" si="94"/>
        <v>361584.46</v>
      </c>
      <c r="I73" s="76">
        <f t="shared" si="94"/>
        <v>437000</v>
      </c>
      <c r="J73" s="76">
        <f t="shared" si="94"/>
        <v>75415.539999999979</v>
      </c>
      <c r="K73" s="76">
        <f t="shared" si="94"/>
        <v>0</v>
      </c>
      <c r="L73" s="76">
        <f t="shared" si="94"/>
        <v>512415.54</v>
      </c>
      <c r="M73" s="76">
        <f t="shared" si="94"/>
        <v>0</v>
      </c>
      <c r="N73" s="76">
        <f t="shared" si="94"/>
        <v>604000</v>
      </c>
      <c r="O73" s="76">
        <f t="shared" si="94"/>
        <v>0</v>
      </c>
      <c r="P73" s="76">
        <f t="shared" si="94"/>
        <v>1478000</v>
      </c>
      <c r="Q73" s="76">
        <f t="shared" si="94"/>
        <v>0</v>
      </c>
      <c r="R73" s="76">
        <f t="shared" si="94"/>
        <v>0</v>
      </c>
      <c r="S73" s="76">
        <f t="shared" si="94"/>
        <v>0</v>
      </c>
      <c r="T73" s="76">
        <f t="shared" si="94"/>
        <v>0</v>
      </c>
      <c r="U73" s="76">
        <f t="shared" si="94"/>
        <v>0</v>
      </c>
      <c r="V73" s="76">
        <f t="shared" si="94"/>
        <v>0</v>
      </c>
      <c r="W73" s="76">
        <f t="shared" si="94"/>
        <v>0</v>
      </c>
      <c r="X73" s="76">
        <f t="shared" si="94"/>
        <v>0</v>
      </c>
      <c r="Y73" s="76">
        <f t="shared" si="94"/>
        <v>0</v>
      </c>
      <c r="Z73" s="76">
        <f t="shared" si="94"/>
        <v>0</v>
      </c>
      <c r="AA73" s="76">
        <f t="shared" si="94"/>
        <v>0</v>
      </c>
      <c r="AB73" s="76">
        <f t="shared" si="94"/>
        <v>0</v>
      </c>
      <c r="AC73" s="76">
        <f t="shared" si="94"/>
        <v>0</v>
      </c>
      <c r="AD73" s="76">
        <f t="shared" si="94"/>
        <v>0</v>
      </c>
      <c r="AE73" s="76">
        <f t="shared" si="94"/>
        <v>0</v>
      </c>
      <c r="AF73" s="76">
        <f t="shared" si="94"/>
        <v>0</v>
      </c>
      <c r="AG73" s="76">
        <f t="shared" si="94"/>
        <v>0</v>
      </c>
      <c r="AH73" s="76">
        <f t="shared" si="94"/>
        <v>0</v>
      </c>
      <c r="AI73" s="76">
        <f t="shared" si="94"/>
        <v>0</v>
      </c>
      <c r="AJ73" s="76">
        <f t="shared" si="94"/>
        <v>0</v>
      </c>
      <c r="AK73" s="76">
        <f t="shared" si="94"/>
        <v>0</v>
      </c>
      <c r="AL73" s="76">
        <f t="shared" si="94"/>
        <v>0</v>
      </c>
      <c r="AM73" s="76">
        <f t="shared" si="94"/>
        <v>874000</v>
      </c>
      <c r="AN73" s="77">
        <f t="shared" si="94"/>
        <v>0</v>
      </c>
      <c r="AO73" s="78"/>
      <c r="AP73" s="79" t="e">
        <f t="shared" ref="AP73:BA73" si="95">AP74+AP79+AP80</f>
        <v>#REF!</v>
      </c>
      <c r="AQ73" s="80">
        <f t="shared" si="95"/>
        <v>0</v>
      </c>
      <c r="AR73" s="80">
        <f t="shared" si="95"/>
        <v>0</v>
      </c>
      <c r="AS73" s="80">
        <f t="shared" si="95"/>
        <v>0</v>
      </c>
      <c r="AT73" s="80">
        <f t="shared" si="95"/>
        <v>0</v>
      </c>
      <c r="AU73" s="80">
        <f t="shared" si="95"/>
        <v>0</v>
      </c>
      <c r="AV73" s="80">
        <f t="shared" si="95"/>
        <v>0</v>
      </c>
      <c r="AW73" s="80">
        <f t="shared" si="95"/>
        <v>0</v>
      </c>
      <c r="AX73" s="81">
        <f t="shared" si="95"/>
        <v>0</v>
      </c>
      <c r="AY73" s="82">
        <f t="shared" si="95"/>
        <v>0</v>
      </c>
      <c r="AZ73" s="80">
        <f t="shared" si="95"/>
        <v>0</v>
      </c>
      <c r="BA73" s="80">
        <f t="shared" si="95"/>
        <v>0</v>
      </c>
    </row>
    <row r="74" spans="1:54" s="90" customFormat="1" ht="19.5" customHeight="1" x14ac:dyDescent="0.25">
      <c r="A74" s="62" t="s">
        <v>98</v>
      </c>
      <c r="B74" s="46" t="s">
        <v>99</v>
      </c>
      <c r="C74" s="84">
        <f>C75+C76+C77+C78</f>
        <v>1350000</v>
      </c>
      <c r="D74" s="84">
        <f t="shared" ref="D74:AN74" si="96">D75+D76+D77+D78</f>
        <v>377000</v>
      </c>
      <c r="E74" s="84">
        <f t="shared" si="96"/>
        <v>15415.539999999979</v>
      </c>
      <c r="F74" s="84">
        <f t="shared" si="96"/>
        <v>0</v>
      </c>
      <c r="G74" s="84">
        <f t="shared" si="96"/>
        <v>361584.46</v>
      </c>
      <c r="H74" s="84">
        <f t="shared" si="96"/>
        <v>361584.46</v>
      </c>
      <c r="I74" s="84">
        <f t="shared" si="96"/>
        <v>377000</v>
      </c>
      <c r="J74" s="84">
        <f t="shared" si="96"/>
        <v>15415.539999999979</v>
      </c>
      <c r="K74" s="84">
        <f t="shared" si="96"/>
        <v>0</v>
      </c>
      <c r="L74" s="84">
        <f t="shared" si="96"/>
        <v>392415.54</v>
      </c>
      <c r="M74" s="84">
        <f t="shared" si="96"/>
        <v>0</v>
      </c>
      <c r="N74" s="84">
        <f t="shared" si="96"/>
        <v>596000</v>
      </c>
      <c r="O74" s="84">
        <f t="shared" si="96"/>
        <v>0</v>
      </c>
      <c r="P74" s="84">
        <f>P75+P76+P77+P78</f>
        <v>1350000</v>
      </c>
      <c r="Q74" s="84">
        <f t="shared" si="96"/>
        <v>0</v>
      </c>
      <c r="R74" s="84">
        <f t="shared" si="96"/>
        <v>0</v>
      </c>
      <c r="S74" s="84">
        <f t="shared" si="96"/>
        <v>0</v>
      </c>
      <c r="T74" s="84">
        <f t="shared" si="96"/>
        <v>0</v>
      </c>
      <c r="U74" s="84">
        <f t="shared" si="96"/>
        <v>0</v>
      </c>
      <c r="V74" s="84">
        <f t="shared" si="96"/>
        <v>0</v>
      </c>
      <c r="W74" s="84">
        <f t="shared" si="96"/>
        <v>0</v>
      </c>
      <c r="X74" s="84">
        <f t="shared" si="96"/>
        <v>0</v>
      </c>
      <c r="Y74" s="84">
        <f t="shared" si="96"/>
        <v>0</v>
      </c>
      <c r="Z74" s="84">
        <f t="shared" si="96"/>
        <v>0</v>
      </c>
      <c r="AA74" s="84">
        <f t="shared" si="96"/>
        <v>0</v>
      </c>
      <c r="AB74" s="84">
        <f t="shared" si="96"/>
        <v>0</v>
      </c>
      <c r="AC74" s="84">
        <f t="shared" si="96"/>
        <v>0</v>
      </c>
      <c r="AD74" s="84">
        <f t="shared" si="96"/>
        <v>0</v>
      </c>
      <c r="AE74" s="84">
        <f t="shared" si="96"/>
        <v>0</v>
      </c>
      <c r="AF74" s="84">
        <f t="shared" si="96"/>
        <v>0</v>
      </c>
      <c r="AG74" s="84">
        <f t="shared" si="96"/>
        <v>0</v>
      </c>
      <c r="AH74" s="84">
        <f t="shared" si="96"/>
        <v>0</v>
      </c>
      <c r="AI74" s="84">
        <f t="shared" si="96"/>
        <v>0</v>
      </c>
      <c r="AJ74" s="84">
        <f t="shared" si="96"/>
        <v>0</v>
      </c>
      <c r="AK74" s="84">
        <f t="shared" si="96"/>
        <v>0</v>
      </c>
      <c r="AL74" s="84">
        <f t="shared" si="96"/>
        <v>0</v>
      </c>
      <c r="AM74" s="84">
        <f t="shared" si="96"/>
        <v>754000</v>
      </c>
      <c r="AN74" s="85">
        <f t="shared" si="96"/>
        <v>0</v>
      </c>
      <c r="AO74" s="86"/>
      <c r="AP74" s="87" t="e">
        <f t="shared" ref="AP74:BA74" si="97">AP75+AP76+AP77+AP78</f>
        <v>#REF!</v>
      </c>
      <c r="AQ74" s="84">
        <f t="shared" si="97"/>
        <v>0</v>
      </c>
      <c r="AR74" s="84">
        <f t="shared" si="97"/>
        <v>0</v>
      </c>
      <c r="AS74" s="84">
        <f t="shared" si="97"/>
        <v>0</v>
      </c>
      <c r="AT74" s="84">
        <f t="shared" si="97"/>
        <v>0</v>
      </c>
      <c r="AU74" s="84">
        <f t="shared" si="97"/>
        <v>0</v>
      </c>
      <c r="AV74" s="84">
        <f t="shared" si="97"/>
        <v>0</v>
      </c>
      <c r="AW74" s="84">
        <f t="shared" si="97"/>
        <v>0</v>
      </c>
      <c r="AX74" s="85">
        <f t="shared" si="97"/>
        <v>0</v>
      </c>
      <c r="AY74" s="88">
        <f t="shared" si="97"/>
        <v>0</v>
      </c>
      <c r="AZ74" s="84">
        <f t="shared" si="97"/>
        <v>0</v>
      </c>
      <c r="BA74" s="84">
        <f t="shared" si="97"/>
        <v>0</v>
      </c>
      <c r="BB74" s="89"/>
    </row>
    <row r="75" spans="1:54" s="90" customFormat="1" ht="19.5" customHeight="1" x14ac:dyDescent="0.25">
      <c r="A75" s="70"/>
      <c r="B75" s="110" t="s">
        <v>100</v>
      </c>
      <c r="C75" s="54">
        <v>1320000</v>
      </c>
      <c r="D75" s="54">
        <v>362000</v>
      </c>
      <c r="E75" s="54">
        <v>415.53999999997905</v>
      </c>
      <c r="F75" s="54"/>
      <c r="G75" s="56">
        <f t="shared" ref="G75:G80" si="98">D75-E75+F75</f>
        <v>361584.46</v>
      </c>
      <c r="H75" s="54">
        <v>361584.46</v>
      </c>
      <c r="I75" s="54">
        <v>362000</v>
      </c>
      <c r="J75" s="54">
        <v>415.53999999997905</v>
      </c>
      <c r="K75" s="54"/>
      <c r="L75" s="56">
        <f t="shared" ref="L75:L80" si="99">I75+J75-K75</f>
        <v>362415.54</v>
      </c>
      <c r="M75" s="54"/>
      <c r="N75" s="54">
        <v>596000</v>
      </c>
      <c r="O75" s="54"/>
      <c r="P75" s="54">
        <f t="shared" ref="P75:P80" si="100">G75+L75+N75</f>
        <v>1320000</v>
      </c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>
        <f t="shared" ref="AM75:AM80" si="101">G75+L75</f>
        <v>724000</v>
      </c>
      <c r="AN75" s="57">
        <f t="shared" ref="AN75:AN80" si="102">C75-P75</f>
        <v>0</v>
      </c>
      <c r="AO75" s="58"/>
      <c r="AP75" s="59" t="e">
        <f>#REF!-#REF!</f>
        <v>#REF!</v>
      </c>
      <c r="AQ75" s="60"/>
      <c r="AR75" s="60"/>
      <c r="AS75" s="54"/>
      <c r="AT75" s="54"/>
      <c r="AU75" s="54"/>
      <c r="AV75" s="54"/>
      <c r="AW75" s="54"/>
      <c r="AX75" s="57"/>
      <c r="AY75" s="61"/>
      <c r="AZ75" s="54"/>
      <c r="BA75" s="54"/>
      <c r="BB75" s="89"/>
    </row>
    <row r="76" spans="1:54" s="90" customFormat="1" ht="19.5" customHeight="1" x14ac:dyDescent="0.25">
      <c r="A76" s="70"/>
      <c r="B76" s="110" t="s">
        <v>101</v>
      </c>
      <c r="C76" s="91">
        <v>20000</v>
      </c>
      <c r="D76" s="91">
        <v>10000</v>
      </c>
      <c r="E76" s="91">
        <v>10000</v>
      </c>
      <c r="F76" s="91"/>
      <c r="G76" s="56">
        <f t="shared" si="98"/>
        <v>0</v>
      </c>
      <c r="H76" s="91"/>
      <c r="I76" s="91">
        <v>10000</v>
      </c>
      <c r="J76" s="91">
        <v>10000</v>
      </c>
      <c r="K76" s="91"/>
      <c r="L76" s="56">
        <f t="shared" si="99"/>
        <v>20000</v>
      </c>
      <c r="M76" s="91"/>
      <c r="N76" s="91"/>
      <c r="O76" s="91"/>
      <c r="P76" s="54">
        <f t="shared" si="100"/>
        <v>20000</v>
      </c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>
        <f t="shared" si="101"/>
        <v>20000</v>
      </c>
      <c r="AN76" s="57">
        <f t="shared" si="102"/>
        <v>0</v>
      </c>
      <c r="AO76" s="58"/>
      <c r="AP76" s="59" t="e">
        <f>#REF!-#REF!</f>
        <v>#REF!</v>
      </c>
      <c r="AQ76" s="60"/>
      <c r="AR76" s="60"/>
      <c r="AS76" s="91"/>
      <c r="AT76" s="91"/>
      <c r="AU76" s="91"/>
      <c r="AV76" s="91"/>
      <c r="AW76" s="91"/>
      <c r="AX76" s="92"/>
      <c r="AY76" s="93"/>
      <c r="AZ76" s="91"/>
      <c r="BA76" s="91"/>
      <c r="BB76" s="89"/>
    </row>
    <row r="77" spans="1:54" s="90" customFormat="1" ht="19.5" customHeight="1" x14ac:dyDescent="0.25">
      <c r="A77" s="70"/>
      <c r="B77" s="110" t="s">
        <v>102</v>
      </c>
      <c r="C77" s="91">
        <v>10000</v>
      </c>
      <c r="D77" s="91">
        <v>5000</v>
      </c>
      <c r="E77" s="91">
        <v>5000</v>
      </c>
      <c r="F77" s="91"/>
      <c r="G77" s="56">
        <f t="shared" si="98"/>
        <v>0</v>
      </c>
      <c r="H77" s="91"/>
      <c r="I77" s="91">
        <v>5000</v>
      </c>
      <c r="J77" s="91">
        <v>5000</v>
      </c>
      <c r="K77" s="91"/>
      <c r="L77" s="56">
        <f t="shared" si="99"/>
        <v>10000</v>
      </c>
      <c r="M77" s="91"/>
      <c r="N77" s="91"/>
      <c r="O77" s="91"/>
      <c r="P77" s="54">
        <f t="shared" si="100"/>
        <v>10000</v>
      </c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>
        <f t="shared" si="101"/>
        <v>10000</v>
      </c>
      <c r="AN77" s="57">
        <f t="shared" si="102"/>
        <v>0</v>
      </c>
      <c r="AO77" s="58"/>
      <c r="AP77" s="59" t="e">
        <f>#REF!-#REF!</f>
        <v>#REF!</v>
      </c>
      <c r="AQ77" s="60"/>
      <c r="AR77" s="60"/>
      <c r="AS77" s="91"/>
      <c r="AT77" s="91"/>
      <c r="AU77" s="91"/>
      <c r="AV77" s="91"/>
      <c r="AW77" s="91"/>
      <c r="AX77" s="92"/>
      <c r="AY77" s="93"/>
      <c r="AZ77" s="91"/>
      <c r="BA77" s="91"/>
      <c r="BB77" s="89"/>
    </row>
    <row r="78" spans="1:54" s="90" customFormat="1" ht="19.5" customHeight="1" x14ac:dyDescent="0.25">
      <c r="A78" s="70"/>
      <c r="B78" s="110" t="s">
        <v>103</v>
      </c>
      <c r="C78" s="91">
        <v>0</v>
      </c>
      <c r="D78" s="91">
        <v>0</v>
      </c>
      <c r="E78" s="91">
        <v>0</v>
      </c>
      <c r="F78" s="91"/>
      <c r="G78" s="56">
        <f t="shared" si="98"/>
        <v>0</v>
      </c>
      <c r="H78" s="91"/>
      <c r="I78" s="91">
        <v>0</v>
      </c>
      <c r="J78" s="91">
        <v>0</v>
      </c>
      <c r="K78" s="91"/>
      <c r="L78" s="56">
        <f t="shared" si="99"/>
        <v>0</v>
      </c>
      <c r="M78" s="91"/>
      <c r="N78" s="91"/>
      <c r="O78" s="91"/>
      <c r="P78" s="54">
        <f t="shared" si="100"/>
        <v>0</v>
      </c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>
        <f t="shared" si="101"/>
        <v>0</v>
      </c>
      <c r="AN78" s="57">
        <f t="shared" si="102"/>
        <v>0</v>
      </c>
      <c r="AO78" s="58"/>
      <c r="AP78" s="59" t="e">
        <f>#REF!-#REF!</f>
        <v>#REF!</v>
      </c>
      <c r="AQ78" s="60"/>
      <c r="AR78" s="60"/>
      <c r="AS78" s="91"/>
      <c r="AT78" s="91"/>
      <c r="AU78" s="91"/>
      <c r="AV78" s="91"/>
      <c r="AW78" s="91"/>
      <c r="AX78" s="92"/>
      <c r="AY78" s="93"/>
      <c r="AZ78" s="91"/>
      <c r="BA78" s="91"/>
      <c r="BB78" s="89"/>
    </row>
    <row r="79" spans="1:54" s="90" customFormat="1" ht="19.5" customHeight="1" x14ac:dyDescent="0.25">
      <c r="A79" s="70" t="s">
        <v>104</v>
      </c>
      <c r="B79" s="71" t="s">
        <v>105</v>
      </c>
      <c r="C79" s="91">
        <v>18000</v>
      </c>
      <c r="D79" s="91">
        <v>5000</v>
      </c>
      <c r="E79" s="91">
        <v>5000</v>
      </c>
      <c r="F79" s="91"/>
      <c r="G79" s="56">
        <f t="shared" si="98"/>
        <v>0</v>
      </c>
      <c r="H79" s="91"/>
      <c r="I79" s="91">
        <v>5000</v>
      </c>
      <c r="J79" s="91">
        <v>5000</v>
      </c>
      <c r="K79" s="91"/>
      <c r="L79" s="56">
        <f t="shared" si="99"/>
        <v>10000</v>
      </c>
      <c r="M79" s="91"/>
      <c r="N79" s="91">
        <v>8000</v>
      </c>
      <c r="O79" s="91"/>
      <c r="P79" s="54">
        <f t="shared" si="100"/>
        <v>18000</v>
      </c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>
        <f t="shared" si="101"/>
        <v>10000</v>
      </c>
      <c r="AN79" s="57">
        <f t="shared" si="102"/>
        <v>0</v>
      </c>
      <c r="AO79" s="58"/>
      <c r="AP79" s="59" t="e">
        <f>#REF!-#REF!</f>
        <v>#REF!</v>
      </c>
      <c r="AQ79" s="60"/>
      <c r="AR79" s="60"/>
      <c r="AS79" s="91"/>
      <c r="AT79" s="91"/>
      <c r="AU79" s="91"/>
      <c r="AV79" s="91"/>
      <c r="AW79" s="91"/>
      <c r="AX79" s="92"/>
      <c r="AY79" s="93"/>
      <c r="AZ79" s="91"/>
      <c r="BA79" s="91"/>
      <c r="BB79" s="89"/>
    </row>
    <row r="80" spans="1:54" s="117" customFormat="1" ht="19.5" customHeight="1" x14ac:dyDescent="0.25">
      <c r="A80" s="111" t="s">
        <v>106</v>
      </c>
      <c r="B80" s="112" t="s">
        <v>107</v>
      </c>
      <c r="C80" s="91">
        <v>110000</v>
      </c>
      <c r="D80" s="91">
        <v>55000</v>
      </c>
      <c r="E80" s="113">
        <v>55000</v>
      </c>
      <c r="F80" s="113"/>
      <c r="G80" s="56">
        <f t="shared" si="98"/>
        <v>0</v>
      </c>
      <c r="H80" s="113"/>
      <c r="I80" s="91">
        <v>55000</v>
      </c>
      <c r="J80" s="113">
        <v>55000</v>
      </c>
      <c r="K80" s="113"/>
      <c r="L80" s="56">
        <f t="shared" si="99"/>
        <v>110000</v>
      </c>
      <c r="M80" s="113"/>
      <c r="N80" s="91"/>
      <c r="O80" s="91"/>
      <c r="P80" s="54">
        <f t="shared" si="100"/>
        <v>110000</v>
      </c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>
        <f t="shared" si="101"/>
        <v>110000</v>
      </c>
      <c r="AN80" s="57">
        <f t="shared" si="102"/>
        <v>0</v>
      </c>
      <c r="AO80" s="58"/>
      <c r="AP80" s="59" t="e">
        <f>#REF!-#REF!</f>
        <v>#REF!</v>
      </c>
      <c r="AQ80" s="60"/>
      <c r="AR80" s="60"/>
      <c r="AS80" s="113"/>
      <c r="AT80" s="113"/>
      <c r="AU80" s="113"/>
      <c r="AV80" s="113"/>
      <c r="AW80" s="113"/>
      <c r="AX80" s="114"/>
      <c r="AY80" s="115"/>
      <c r="AZ80" s="113"/>
      <c r="BA80" s="113"/>
      <c r="BB80" s="116"/>
    </row>
    <row r="81" spans="1:53" s="9" customFormat="1" ht="19.5" customHeight="1" thickBot="1" x14ac:dyDescent="0.3">
      <c r="A81" s="118"/>
      <c r="B81" s="119" t="s">
        <v>108</v>
      </c>
      <c r="C81" s="120">
        <f>C4+C7+C26+C41+C46+C47+C48+C49+C70+C73</f>
        <v>11765000</v>
      </c>
      <c r="D81" s="120">
        <f t="shared" ref="D81:AG81" si="103">D4+D7+D26+D41+D46+D47+D48+D49+D70+D73</f>
        <v>3608000</v>
      </c>
      <c r="E81" s="120">
        <f t="shared" si="103"/>
        <v>1609408.28</v>
      </c>
      <c r="F81" s="120">
        <f t="shared" si="103"/>
        <v>12920</v>
      </c>
      <c r="G81" s="120">
        <f t="shared" si="103"/>
        <v>2011511.72</v>
      </c>
      <c r="H81" s="120">
        <f t="shared" si="103"/>
        <v>2011511.72</v>
      </c>
      <c r="I81" s="120">
        <f t="shared" si="103"/>
        <v>3226000</v>
      </c>
      <c r="J81" s="120">
        <f t="shared" si="103"/>
        <v>1609408.28</v>
      </c>
      <c r="K81" s="120">
        <f t="shared" si="103"/>
        <v>12920</v>
      </c>
      <c r="L81" s="120">
        <f t="shared" si="103"/>
        <v>4822488.28</v>
      </c>
      <c r="M81" s="120">
        <f t="shared" si="103"/>
        <v>0</v>
      </c>
      <c r="N81" s="120">
        <f t="shared" si="103"/>
        <v>4545000</v>
      </c>
      <c r="O81" s="120">
        <f t="shared" si="103"/>
        <v>0</v>
      </c>
      <c r="P81" s="120">
        <f>P4+P7+P26+P41+P46+P47+P48+P49+P70+P73</f>
        <v>11379000</v>
      </c>
      <c r="Q81" s="120">
        <f t="shared" si="103"/>
        <v>0</v>
      </c>
      <c r="R81" s="120">
        <f>R4+R7+R26+R41+R46+R47+R48+R49+R70+R73</f>
        <v>0</v>
      </c>
      <c r="S81" s="120">
        <f t="shared" si="103"/>
        <v>0</v>
      </c>
      <c r="T81" s="120">
        <f t="shared" si="103"/>
        <v>0</v>
      </c>
      <c r="U81" s="120">
        <f>U4+U7+U26+U41+U46+U47+U48+U49+U70+U73</f>
        <v>0</v>
      </c>
      <c r="V81" s="120">
        <f>V4+V7+V26+V41+V46+V47+V48+V49+V70+V73</f>
        <v>0</v>
      </c>
      <c r="W81" s="120">
        <f t="shared" si="103"/>
        <v>0</v>
      </c>
      <c r="X81" s="120">
        <f t="shared" si="103"/>
        <v>0</v>
      </c>
      <c r="Y81" s="120">
        <f t="shared" si="103"/>
        <v>0</v>
      </c>
      <c r="Z81" s="120">
        <f>Z4+Z7+Z26+Z41+Z46+Z47+Z48+Z49+Z70+Z73</f>
        <v>0</v>
      </c>
      <c r="AA81" s="120">
        <f t="shared" ref="AA81" si="104">AA4+AA7+AA26+AA41+AA46+AA47+AA48+AA49+AA70+AA73</f>
        <v>0</v>
      </c>
      <c r="AB81" s="120">
        <f>AB4+AB7+AB26+AB41+AB46+AB47+AB48+AB49+AB70+AB73</f>
        <v>0</v>
      </c>
      <c r="AC81" s="120">
        <f t="shared" ref="AC81" si="105">AC4+AC7+AC26+AC41+AC46+AC47+AC48+AC49+AC70+AC73</f>
        <v>0</v>
      </c>
      <c r="AD81" s="120">
        <f>AD4+AD7+AD26+AD41+AD46+AD47+AD48+AD49+AD70+AD73</f>
        <v>0</v>
      </c>
      <c r="AE81" s="120">
        <f t="shared" si="103"/>
        <v>0</v>
      </c>
      <c r="AF81" s="120">
        <f t="shared" si="103"/>
        <v>0</v>
      </c>
      <c r="AG81" s="120">
        <f t="shared" si="103"/>
        <v>0</v>
      </c>
      <c r="AH81" s="120">
        <f>AH4+AH7+AH26+AH41+AH46+AH47+AH48+AH49+AH70+AH73</f>
        <v>0</v>
      </c>
      <c r="AI81" s="120">
        <f t="shared" ref="AI81:AL81" si="106">AI4+AI7+AI26+AI41+AI46+AI47+AI48+AI49+AI70+AI73</f>
        <v>0</v>
      </c>
      <c r="AJ81" s="120">
        <f>AJ4+AJ7+AJ26+AJ41+AJ46+AJ47+AJ48+AJ49+AJ70+AJ73</f>
        <v>0</v>
      </c>
      <c r="AK81" s="120">
        <f t="shared" si="106"/>
        <v>0</v>
      </c>
      <c r="AL81" s="120">
        <f t="shared" si="106"/>
        <v>0</v>
      </c>
      <c r="AM81" s="120">
        <f>AM4+AM7+AM26+AM41+AM46+AM47+AM48+AM49+AM70+AM73</f>
        <v>6834000</v>
      </c>
      <c r="AN81" s="121">
        <f t="shared" ref="AN81" si="107">AN4+AN7+AN26+AN41+AN46+AN47+AN48+AN49+AN70+AN73</f>
        <v>386000</v>
      </c>
      <c r="AO81" s="122"/>
      <c r="AP81" s="123" t="e">
        <f t="shared" ref="AP81:BA81" si="108">AP4+AP7+AP26+AP41+AP46+AP47+AP48+AP49+AP70+AP73</f>
        <v>#REF!</v>
      </c>
      <c r="AQ81" s="124">
        <f t="shared" si="108"/>
        <v>0</v>
      </c>
      <c r="AR81" s="124">
        <f t="shared" si="108"/>
        <v>0</v>
      </c>
      <c r="AS81" s="124">
        <f t="shared" si="108"/>
        <v>0</v>
      </c>
      <c r="AT81" s="124">
        <f t="shared" si="108"/>
        <v>0</v>
      </c>
      <c r="AU81" s="124">
        <f t="shared" si="108"/>
        <v>0</v>
      </c>
      <c r="AV81" s="124">
        <f t="shared" si="108"/>
        <v>0</v>
      </c>
      <c r="AW81" s="124">
        <f t="shared" si="108"/>
        <v>0</v>
      </c>
      <c r="AX81" s="125" t="e">
        <f t="shared" si="108"/>
        <v>#REF!</v>
      </c>
      <c r="AY81" s="44">
        <f t="shared" si="108"/>
        <v>0</v>
      </c>
      <c r="AZ81" s="40">
        <f t="shared" si="108"/>
        <v>0</v>
      </c>
      <c r="BA81" s="40">
        <f t="shared" si="108"/>
        <v>0</v>
      </c>
    </row>
    <row r="82" spans="1:53" s="9" customFormat="1" ht="19.5" customHeight="1" x14ac:dyDescent="0.25">
      <c r="A82" s="126"/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3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4"/>
      <c r="AO82" s="4"/>
    </row>
    <row r="83" spans="1:53" s="9" customFormat="1" ht="19.5" customHeight="1" x14ac:dyDescent="0.25">
      <c r="A83" s="126"/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3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3"/>
      <c r="AN83" s="3"/>
      <c r="AO83" s="3"/>
    </row>
    <row r="84" spans="1:53" s="9" customFormat="1" ht="19.5" customHeight="1" x14ac:dyDescent="0.25">
      <c r="A84" s="126"/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3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>
        <f>AJ81-AJ4</f>
        <v>0</v>
      </c>
      <c r="AK84" s="128"/>
      <c r="AL84" s="128"/>
      <c r="AM84" s="128"/>
      <c r="AN84" s="3"/>
      <c r="AO84" s="3"/>
    </row>
    <row r="85" spans="1:53" s="9" customFormat="1" ht="19.5" customHeight="1" x14ac:dyDescent="0.25">
      <c r="A85" s="126"/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3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4"/>
      <c r="AO85" s="4"/>
    </row>
    <row r="86" spans="1:53" s="9" customFormat="1" ht="19.5" customHeight="1" x14ac:dyDescent="0.25">
      <c r="C86" s="129"/>
      <c r="H86" s="128"/>
      <c r="I86" s="128"/>
      <c r="L86" s="128"/>
      <c r="M86" s="128"/>
      <c r="N86" s="128"/>
      <c r="O86" s="128"/>
      <c r="P86" s="4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4"/>
      <c r="AO86" s="4"/>
    </row>
    <row r="87" spans="1:53" s="9" customFormat="1" ht="19.5" customHeight="1" x14ac:dyDescent="0.25">
      <c r="C87" s="129"/>
      <c r="H87" s="128"/>
      <c r="I87" s="128"/>
      <c r="L87" s="128"/>
      <c r="M87" s="128"/>
      <c r="N87" s="128"/>
      <c r="O87" s="128"/>
      <c r="P87" s="4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4"/>
      <c r="AO87" s="4"/>
    </row>
  </sheetData>
  <mergeCells count="42">
    <mergeCell ref="E2:E3"/>
    <mergeCell ref="A1:B1"/>
    <mergeCell ref="A2:A3"/>
    <mergeCell ref="B2:B3"/>
    <mergeCell ref="C2:C3"/>
    <mergeCell ref="D2:D3"/>
    <mergeCell ref="Q2:Q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C2:AC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P2:AR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2022-03-09T08:31:24Z</dcterms:created>
  <dcterms:modified xsi:type="dcterms:W3CDTF">2022-03-09T08:40:03Z</dcterms:modified>
</cp:coreProperties>
</file>